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ject Summary" sheetId="1" r:id="rId4"/>
    <sheet state="visible" name="Fields" sheetId="2" r:id="rId5"/>
    <sheet state="visible" name="Measurements" sheetId="3" r:id="rId6"/>
    <sheet state="visible" name="Carbon Calculation" sheetId="4" r:id="rId7"/>
    <sheet state="visible" name="References" sheetId="5" r:id="rId8"/>
    <sheet state="visible" name="calculation factors" sheetId="6" r:id="rId9"/>
  </sheets>
  <definedNames>
    <definedName hidden="1" localSheetId="2" name="_xlnm._FilterDatabase">Measurements!$A$1:$AE$1065</definedName>
  </definedNames>
  <calcPr/>
  <extLst>
    <ext uri="GoogleSheetsCustomDataVersion2">
      <go:sheetsCustomData xmlns:go="http://customooxmlschemas.google.com/" r:id="rId10" roundtripDataChecksum="Y8hSa65vtE7TgwhsMdGKSfpbwViWBhVDGqgebc72rbE="/>
    </ext>
  </extLst>
</workbook>
</file>

<file path=xl/sharedStrings.xml><?xml version="1.0" encoding="utf-8"?>
<sst xmlns="http://schemas.openxmlformats.org/spreadsheetml/2006/main" count="693" uniqueCount="231">
  <si>
    <t>General information</t>
  </si>
  <si>
    <t>Remover name</t>
  </si>
  <si>
    <t>The Green Intelligence B.V.</t>
  </si>
  <si>
    <t>Project code</t>
  </si>
  <si>
    <t>TGI-L-001</t>
  </si>
  <si>
    <t>Project name</t>
  </si>
  <si>
    <t>Green Intelligence</t>
  </si>
  <si>
    <t>Location</t>
  </si>
  <si>
    <t>Nepal</t>
  </si>
  <si>
    <t>Area</t>
  </si>
  <si>
    <t>ha</t>
  </si>
  <si>
    <t>Duration</t>
  </si>
  <si>
    <t>years</t>
  </si>
  <si>
    <t>estimated permanence of removal and storage</t>
  </si>
  <si>
    <t>Holding pool</t>
  </si>
  <si>
    <t>freed up when measurements confirm projection pathways</t>
  </si>
  <si>
    <t>Additional buffer</t>
  </si>
  <si>
    <t>Project emissions</t>
  </si>
  <si>
    <t>LCA estimate, or specified when &gt;20%</t>
  </si>
  <si>
    <t>Per hectare</t>
  </si>
  <si>
    <t>Baseline TEC</t>
  </si>
  <si>
    <t>tCO2/ha</t>
  </si>
  <si>
    <t>Below Ground and Soil Organic Carbon, following CDM AR-ACM0003, excl above ground carbon</t>
  </si>
  <si>
    <t>Reference capacity</t>
  </si>
  <si>
    <t>Using CEDA and Soil sample data</t>
  </si>
  <si>
    <t>Storage potential</t>
  </si>
  <si>
    <t>Projection -/- baseline</t>
  </si>
  <si>
    <t>Per project</t>
  </si>
  <si>
    <t>Projected storage</t>
  </si>
  <si>
    <t>tCO2</t>
  </si>
  <si>
    <t>storage potential per ha x area</t>
  </si>
  <si>
    <t>LCA emissions</t>
  </si>
  <si>
    <t>project related emissions</t>
  </si>
  <si>
    <t>Net storage potential</t>
  </si>
  <si>
    <t>project storage -/- emissions over 20 years</t>
  </si>
  <si>
    <t>Removal credits issued</t>
  </si>
  <si>
    <t>Credits first 12 years</t>
  </si>
  <si>
    <t>credits</t>
  </si>
  <si>
    <t>12/20 x net storage potential</t>
  </si>
  <si>
    <t>Holding Pool</t>
  </si>
  <si>
    <t>20% of the first 12 years</t>
  </si>
  <si>
    <t xml:space="preserve">Credits issued </t>
  </si>
  <si>
    <t xml:space="preserve">credits </t>
  </si>
  <si>
    <t>8% of the first 12 years</t>
  </si>
  <si>
    <t>Credits available</t>
  </si>
  <si>
    <t>Field Code</t>
  </si>
  <si>
    <t>Owner</t>
  </si>
  <si>
    <t>Field name</t>
  </si>
  <si>
    <t>Size (ha)</t>
  </si>
  <si>
    <t>Notes</t>
  </si>
  <si>
    <t>Column 1</t>
  </si>
  <si>
    <t>Column 2</t>
  </si>
  <si>
    <t>Column 3</t>
  </si>
  <si>
    <t>Column 4</t>
  </si>
  <si>
    <t>Column 5</t>
  </si>
  <si>
    <t>Column 6</t>
  </si>
  <si>
    <t>Column 7</t>
  </si>
  <si>
    <t>Column 8</t>
  </si>
  <si>
    <t>Column 9</t>
  </si>
  <si>
    <t>Column 10</t>
  </si>
  <si>
    <t>Column 11</t>
  </si>
  <si>
    <t>Column 12</t>
  </si>
  <si>
    <t>Column 13</t>
  </si>
  <si>
    <t>Column 14</t>
  </si>
  <si>
    <t>Column 15</t>
  </si>
  <si>
    <t>Column 16</t>
  </si>
  <si>
    <t>Column 17</t>
  </si>
  <si>
    <t>Column 18</t>
  </si>
  <si>
    <t>Column 19</t>
  </si>
  <si>
    <t>Column 20</t>
  </si>
  <si>
    <t>Column 21</t>
  </si>
  <si>
    <t>001-3</t>
  </si>
  <si>
    <t>Om Bahadur Tamang</t>
  </si>
  <si>
    <t>Dhulikhel Agroforestry</t>
  </si>
  <si>
    <t>002-3</t>
  </si>
  <si>
    <t>Shyam Hari Dhital</t>
  </si>
  <si>
    <t>003-3</t>
  </si>
  <si>
    <t>Saroj Tiwari</t>
  </si>
  <si>
    <t>004-3</t>
  </si>
  <si>
    <t>Bhakta Sing Tamang</t>
  </si>
  <si>
    <t>005-3</t>
  </si>
  <si>
    <t>Asthaman Tamang</t>
  </si>
  <si>
    <t>006-3</t>
  </si>
  <si>
    <t>Keshav Badal</t>
  </si>
  <si>
    <t>007-3</t>
  </si>
  <si>
    <t>Bharat Badal</t>
  </si>
  <si>
    <t>008-3</t>
  </si>
  <si>
    <t>Kumar Shrestha</t>
  </si>
  <si>
    <t>Sunkhani Agroforestry</t>
  </si>
  <si>
    <t>009-3</t>
  </si>
  <si>
    <t>Lok Bahadur Karki</t>
  </si>
  <si>
    <t>010-3</t>
  </si>
  <si>
    <t>Kali Prasad</t>
  </si>
  <si>
    <t>011-3</t>
  </si>
  <si>
    <t>Sudarsan Nepali</t>
  </si>
  <si>
    <t>012-3</t>
  </si>
  <si>
    <t>Khadananda Shiwakoti</t>
  </si>
  <si>
    <t>013-3</t>
  </si>
  <si>
    <t>Santoshi shiwakoti</t>
  </si>
  <si>
    <t>014-3</t>
  </si>
  <si>
    <t>Parbati Bhurtel</t>
  </si>
  <si>
    <t>015-3</t>
  </si>
  <si>
    <t>Hom Pathak</t>
  </si>
  <si>
    <t>016-3</t>
  </si>
  <si>
    <t>Shanta Acharya</t>
  </si>
  <si>
    <t>017-3</t>
  </si>
  <si>
    <t>Yagya Kumar Bharati</t>
  </si>
  <si>
    <t xml:space="preserve"> </t>
  </si>
  <si>
    <t>018-3</t>
  </si>
  <si>
    <t>Chitra Bahadur Naharki</t>
  </si>
  <si>
    <t>001-2</t>
  </si>
  <si>
    <t>Dipendra Dhital</t>
  </si>
  <si>
    <t>002-2</t>
  </si>
  <si>
    <t>Sandip Regmi</t>
  </si>
  <si>
    <t>003-2</t>
  </si>
  <si>
    <t>Govinda Ghimire</t>
  </si>
  <si>
    <t>004-2</t>
  </si>
  <si>
    <t>Madhav Sharma</t>
  </si>
  <si>
    <t>005-2</t>
  </si>
  <si>
    <t>Dinesh Prasad Tiwari</t>
  </si>
  <si>
    <t>006-2</t>
  </si>
  <si>
    <t>Dil Bahadur Sunar</t>
  </si>
  <si>
    <t>007-2</t>
  </si>
  <si>
    <t>Krishna Tiwari</t>
  </si>
  <si>
    <t>008-2</t>
  </si>
  <si>
    <t>Narayan Badal</t>
  </si>
  <si>
    <t>009-2</t>
  </si>
  <si>
    <t>Prem Tamang - 1</t>
  </si>
  <si>
    <t>010-2</t>
  </si>
  <si>
    <t>Prem Tamang - 2</t>
  </si>
  <si>
    <t>011-2</t>
  </si>
  <si>
    <t>Prem Tiwari</t>
  </si>
  <si>
    <t>012-2</t>
  </si>
  <si>
    <t>Raj Kumari Tamang</t>
  </si>
  <si>
    <t>013-2</t>
  </si>
  <si>
    <t>Mandip Gautam</t>
  </si>
  <si>
    <t>014-2</t>
  </si>
  <si>
    <t>Narayani Kharel</t>
  </si>
  <si>
    <t>015-2</t>
  </si>
  <si>
    <t>Dhurba Gautam</t>
  </si>
  <si>
    <t>016-2</t>
  </si>
  <si>
    <t>Ram Prasad Humagain</t>
  </si>
  <si>
    <t>001-1</t>
  </si>
  <si>
    <t>Bijay Gautam</t>
  </si>
  <si>
    <t>002-1</t>
  </si>
  <si>
    <t>Buddhiman Tamang - Helen's site</t>
  </si>
  <si>
    <t>003-1</t>
  </si>
  <si>
    <t>Nawaraj Dhungana</t>
  </si>
  <si>
    <t>004-1</t>
  </si>
  <si>
    <t>Dornath Gotame</t>
  </si>
  <si>
    <t>005-1</t>
  </si>
  <si>
    <t>Madhu Sudan Neupane</t>
  </si>
  <si>
    <t>006-1</t>
  </si>
  <si>
    <t>Parbati Shiwakoti</t>
  </si>
  <si>
    <t>007-1</t>
  </si>
  <si>
    <t>Devi Shiwakoti</t>
  </si>
  <si>
    <t>008-1</t>
  </si>
  <si>
    <t>Tika Prasad</t>
  </si>
  <si>
    <t>Ref</t>
  </si>
  <si>
    <t>Ganesh Prasad Gotame</t>
  </si>
  <si>
    <t>Reference</t>
  </si>
  <si>
    <t>#</t>
  </si>
  <si>
    <t>Field code</t>
  </si>
  <si>
    <t>Field</t>
  </si>
  <si>
    <t>Year</t>
  </si>
  <si>
    <t>Date</t>
  </si>
  <si>
    <t>Sample depth (cm)</t>
  </si>
  <si>
    <t>SOC/AGB/REF</t>
  </si>
  <si>
    <t>Carbon (g/kg)</t>
  </si>
  <si>
    <t>AGB (tCO2/ha)</t>
  </si>
  <si>
    <t>Sample/report nr.</t>
  </si>
  <si>
    <t>SOC</t>
  </si>
  <si>
    <t>080/107</t>
  </si>
  <si>
    <t>Average of soil test and NARC (online portal for soil in Nepal)</t>
  </si>
  <si>
    <t>080/105</t>
  </si>
  <si>
    <t>080/2902</t>
  </si>
  <si>
    <t>Soil test</t>
  </si>
  <si>
    <t>080/2903</t>
  </si>
  <si>
    <t>AGB</t>
  </si>
  <si>
    <t>ESA satellite data 2010-20</t>
  </si>
  <si>
    <t>080/106</t>
  </si>
  <si>
    <t xml:space="preserve">Soil test </t>
  </si>
  <si>
    <t>-</t>
  </si>
  <si>
    <t>REF</t>
  </si>
  <si>
    <t>Carbon Calculation for</t>
  </si>
  <si>
    <t>Surface</t>
  </si>
  <si>
    <t>Fields tab</t>
  </si>
  <si>
    <t>Capacity Reference SOC</t>
  </si>
  <si>
    <t>SOC g/kg</t>
  </si>
  <si>
    <t>References tab</t>
  </si>
  <si>
    <t>Capacity Reference AGB</t>
  </si>
  <si>
    <t>tCO2e/ha</t>
  </si>
  <si>
    <t>Measurement average</t>
  </si>
  <si>
    <t>Sample depth</t>
  </si>
  <si>
    <t>cm</t>
  </si>
  <si>
    <t>Calculation depth</t>
  </si>
  <si>
    <t>Soil density</t>
  </si>
  <si>
    <t>g/cm3</t>
  </si>
  <si>
    <t>SOC (soil carbon) / ha</t>
  </si>
  <si>
    <t>AGB (above ground) / ha</t>
  </si>
  <si>
    <t xml:space="preserve">Storage current </t>
  </si>
  <si>
    <t xml:space="preserve">tCO2e </t>
  </si>
  <si>
    <t>Storage capacity</t>
  </si>
  <si>
    <t>storage</t>
  </si>
  <si>
    <t>baseline</t>
  </si>
  <si>
    <t>capacity</t>
  </si>
  <si>
    <t>Sources</t>
  </si>
  <si>
    <t>value</t>
  </si>
  <si>
    <t>source</t>
  </si>
  <si>
    <t>URL</t>
  </si>
  <si>
    <t>CEDA aboveground biomass carbon</t>
  </si>
  <si>
    <t>https://climateesaint/media/documents/D2_2_Algorithm_Theoretical_Basis_Document_ATBD_V30_20210614_hkrml_SQ_MSpdf</t>
  </si>
  <si>
    <t>https://datacedaacuk/neodc/esacci/biomass/data/agb/maps/v30</t>
  </si>
  <si>
    <t>2018 data</t>
  </si>
  <si>
    <t>A critical review of the conventional SOC to SOM conversion factor (Geoderma,Volume 156, Issues 3–4, 15 May 2010, Pages 75-83 )</t>
  </si>
  <si>
    <t>Density</t>
  </si>
  <si>
    <t>Wageningen University\</t>
  </si>
  <si>
    <t>https://edepot.wur.nl/7621</t>
  </si>
  <si>
    <t>We've added these soil density levels to the calculation factors tab</t>
  </si>
  <si>
    <t>Reference data for capacity</t>
  </si>
  <si>
    <t>SOC (soil)</t>
  </si>
  <si>
    <t>C g/kg</t>
  </si>
  <si>
    <t xml:space="preserve">Vibhuti et al., 2020 </t>
  </si>
  <si>
    <t>https://www.sciencedirect.com/science/article/pii/S1872203220302109</t>
  </si>
  <si>
    <t>article with 72 samples in the India Himalayas (having the same altitude and climate conditions as our areas)</t>
  </si>
  <si>
    <t>AGB (above ground)</t>
  </si>
  <si>
    <t>reference system, full agroforestry system in the area (Ganesh Prasad Gotame)</t>
  </si>
  <si>
    <t>e</t>
  </si>
  <si>
    <t>soil density</t>
  </si>
  <si>
    <t>% organic matter</t>
  </si>
  <si>
    <t>% organic carbon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</si>
</sst>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000"/>
    <numFmt numFmtId="165" formatCode="&quot;€&quot;#,##0"/>
    <numFmt numFmtId="166" formatCode="d\-m\-yyyy"/>
    <numFmt numFmtId="167" formatCode="dd\-mm\-yyyy"/>
    <numFmt numFmtId="168" formatCode="0.0"/>
    <numFmt numFmtId="169" formatCode="#,##0.000"/>
  </numFmts>
  <fonts count="15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sz val="11.0"/>
      <color theme="1"/>
      <name val="Arial"/>
    </font>
    <font>
      <color theme="1"/>
      <name val="Arial"/>
      <scheme val="minor"/>
    </font>
    <font>
      <b/>
      <sz val="14.0"/>
      <color theme="1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u/>
      <sz val="10.0"/>
      <color rgb="FF0000FF"/>
      <name val="Arial"/>
    </font>
    <font>
      <u/>
      <sz val="10.0"/>
      <color rgb="FF1155CC"/>
      <name val="Arial"/>
    </font>
    <font>
      <sz val="11.0"/>
      <color rgb="FF000000"/>
      <name val="Calibri"/>
    </font>
    <font>
      <u/>
      <color rgb="FF0000FF"/>
    </font>
    <font>
      <color theme="1"/>
      <name val="Arial"/>
    </font>
    <font>
      <sz val="11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</fills>
  <borders count="16">
    <border/>
    <border>
      <left/>
      <right/>
      <top/>
      <bottom/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284E3F"/>
      </right>
      <top style="thin">
        <color rgb="FFF8F9FA"/>
      </top>
      <bottom style="thin">
        <color rgb="FFF8F9FA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284E3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284E3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284E3F"/>
      </bottom>
    </border>
    <border>
      <left/>
      <right/>
      <top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3" numFmtId="0" xfId="0" applyFont="1"/>
    <xf borderId="0" fillId="0" fontId="2" numFmtId="0" xfId="0" applyFont="1"/>
    <xf borderId="1" fillId="2" fontId="2" numFmtId="0" xfId="0" applyAlignment="1" applyBorder="1" applyFill="1" applyFont="1">
      <alignment horizontal="left" readingOrder="0"/>
    </xf>
    <xf borderId="1" fillId="2" fontId="2" numFmtId="0" xfId="0" applyBorder="1" applyFont="1"/>
    <xf borderId="1" fillId="2" fontId="2" numFmtId="0" xfId="0" applyAlignment="1" applyBorder="1" applyFont="1">
      <alignment horizontal="left"/>
    </xf>
    <xf borderId="0" fillId="0" fontId="4" numFmtId="0" xfId="0" applyAlignment="1" applyFont="1">
      <alignment horizontal="left"/>
    </xf>
    <xf borderId="1" fillId="3" fontId="2" numFmtId="2" xfId="0" applyAlignment="1" applyBorder="1" applyFill="1" applyFont="1" applyNumberFormat="1">
      <alignment horizontal="left"/>
    </xf>
    <xf borderId="1" fillId="3" fontId="2" numFmtId="0" xfId="0" applyBorder="1" applyFont="1"/>
    <xf borderId="0" fillId="0" fontId="2" numFmtId="0" xfId="0" applyAlignment="1" applyFont="1">
      <alignment horizontal="left" readingOrder="0"/>
    </xf>
    <xf borderId="0" fillId="0" fontId="2" numFmtId="9" xfId="0" applyAlignment="1" applyFont="1" applyNumberFormat="1">
      <alignment horizontal="left" readingOrder="0"/>
    </xf>
    <xf borderId="0" fillId="0" fontId="2" numFmtId="0" xfId="0" applyAlignment="1" applyFont="1">
      <alignment readingOrder="0"/>
    </xf>
    <xf borderId="0" fillId="0" fontId="2" numFmtId="9" xfId="0" applyAlignment="1" applyFont="1" applyNumberFormat="1">
      <alignment horizontal="left"/>
    </xf>
    <xf borderId="0" fillId="0" fontId="2" numFmtId="3" xfId="0" applyAlignment="1" applyFont="1" applyNumberFormat="1">
      <alignment horizontal="left"/>
    </xf>
    <xf borderId="1" fillId="4" fontId="3" numFmtId="0" xfId="0" applyBorder="1" applyFill="1" applyFont="1"/>
    <xf borderId="1" fillId="5" fontId="2" numFmtId="0" xfId="0" applyBorder="1" applyFill="1" applyFont="1"/>
    <xf borderId="1" fillId="5" fontId="2" numFmtId="3" xfId="0" applyAlignment="1" applyBorder="1" applyFont="1" applyNumberFormat="1">
      <alignment horizontal="left"/>
    </xf>
    <xf borderId="0" fillId="0" fontId="1" numFmtId="1" xfId="0" applyAlignment="1" applyFont="1" applyNumberFormat="1">
      <alignment horizontal="left"/>
    </xf>
    <xf borderId="0" fillId="0" fontId="1" numFmtId="3" xfId="0" applyAlignment="1" applyFont="1" applyNumberFormat="1">
      <alignment horizontal="left"/>
    </xf>
    <xf borderId="0" fillId="0" fontId="2" numFmtId="164" xfId="0" applyFont="1" applyNumberFormat="1"/>
    <xf borderId="0" fillId="0" fontId="2" numFmtId="3" xfId="0" applyFont="1" applyNumberFormat="1"/>
    <xf borderId="0" fillId="0" fontId="3" numFmtId="0" xfId="0" applyAlignment="1" applyFont="1">
      <alignment horizontal="left"/>
    </xf>
    <xf borderId="0" fillId="0" fontId="2" numFmtId="9" xfId="0" applyFont="1" applyNumberFormat="1"/>
    <xf borderId="0" fillId="0" fontId="2" numFmtId="3" xfId="0" applyAlignment="1" applyFont="1" applyNumberFormat="1">
      <alignment horizontal="right"/>
    </xf>
    <xf borderId="0" fillId="0" fontId="2" numFmtId="164" xfId="0" applyAlignment="1" applyFont="1" applyNumberFormat="1">
      <alignment readingOrder="0"/>
    </xf>
    <xf borderId="0" fillId="0" fontId="2" numFmtId="3" xfId="0" applyAlignment="1" applyFont="1" applyNumberFormat="1">
      <alignment readingOrder="0"/>
    </xf>
    <xf borderId="0" fillId="0" fontId="2" numFmtId="165" xfId="0" applyAlignment="1" applyFont="1" applyNumberFormat="1">
      <alignment readingOrder="0"/>
    </xf>
    <xf borderId="0" fillId="0" fontId="2" numFmtId="164" xfId="0" applyAlignment="1" applyFont="1" applyNumberFormat="1">
      <alignment horizontal="center"/>
    </xf>
    <xf borderId="0" fillId="0" fontId="2" numFmtId="9" xfId="0" applyAlignment="1" applyFont="1" applyNumberFormat="1">
      <alignment horizontal="right"/>
    </xf>
    <xf borderId="2" fillId="0" fontId="5" numFmtId="0" xfId="0" applyAlignment="1" applyBorder="1" applyFont="1">
      <alignment horizontal="left" readingOrder="0" shrinkToFit="0" vertical="center" wrapText="0"/>
    </xf>
    <xf borderId="3" fillId="0" fontId="5" numFmtId="0" xfId="0" applyAlignment="1" applyBorder="1" applyFont="1">
      <alignment horizontal="left" readingOrder="0" shrinkToFit="0" vertical="center" wrapText="0"/>
    </xf>
    <xf borderId="3" fillId="0" fontId="5" numFmtId="2" xfId="0" applyAlignment="1" applyBorder="1" applyFont="1" applyNumberFormat="1">
      <alignment horizontal="left" readingOrder="0" shrinkToFit="0" vertical="center" wrapText="0"/>
    </xf>
    <xf borderId="3" fillId="0" fontId="5" numFmtId="0" xfId="0" applyAlignment="1" applyBorder="1" applyFont="1">
      <alignment horizontal="left" readingOrder="0" shrinkToFit="0" vertical="center" wrapText="0"/>
    </xf>
    <xf borderId="4" fillId="0" fontId="5" numFmtId="0" xfId="0" applyAlignment="1" applyBorder="1" applyFont="1">
      <alignment horizontal="left" readingOrder="0" shrinkToFit="0" vertical="center" wrapText="0"/>
    </xf>
    <xf quotePrefix="1" borderId="5" fillId="0" fontId="5" numFmtId="0" xfId="0" applyAlignment="1" applyBorder="1" applyFont="1">
      <alignment readingOrder="0" shrinkToFit="0" vertical="center" wrapText="0"/>
    </xf>
    <xf borderId="6" fillId="0" fontId="5" numFmtId="0" xfId="0" applyAlignment="1" applyBorder="1" applyFont="1">
      <alignment readingOrder="0" shrinkToFit="0" vertical="center" wrapText="0"/>
    </xf>
    <xf borderId="6" fillId="0" fontId="5" numFmtId="0" xfId="0" applyAlignment="1" applyBorder="1" applyFont="1">
      <alignment shrinkToFit="0" vertical="center" wrapText="0"/>
    </xf>
    <xf borderId="6" fillId="0" fontId="5" numFmtId="2" xfId="0" applyAlignment="1" applyBorder="1" applyFont="1" applyNumberFormat="1">
      <alignment readingOrder="0" shrinkToFit="0" vertical="center" wrapText="0"/>
    </xf>
    <xf borderId="6" fillId="0" fontId="5" numFmtId="0" xfId="0" applyAlignment="1" applyBorder="1" applyFont="1">
      <alignment shrinkToFit="0" vertical="center" wrapText="0"/>
    </xf>
    <xf borderId="7" fillId="0" fontId="5" numFmtId="0" xfId="0" applyAlignment="1" applyBorder="1" applyFont="1">
      <alignment shrinkToFit="0" vertical="center" wrapText="0"/>
    </xf>
    <xf quotePrefix="1" borderId="8" fillId="0" fontId="5" numFmtId="0" xfId="0" applyAlignment="1" applyBorder="1" applyFont="1">
      <alignment readingOrder="0" shrinkToFit="0" vertical="center" wrapText="0"/>
    </xf>
    <xf borderId="9" fillId="0" fontId="5" numFmtId="0" xfId="0" applyAlignment="1" applyBorder="1" applyFont="1">
      <alignment readingOrder="0" shrinkToFit="0" vertical="center" wrapText="0"/>
    </xf>
    <xf borderId="9" fillId="0" fontId="5" numFmtId="0" xfId="0" applyAlignment="1" applyBorder="1" applyFont="1">
      <alignment shrinkToFit="0" vertical="center" wrapText="0"/>
    </xf>
    <xf borderId="9" fillId="0" fontId="5" numFmtId="2" xfId="0" applyAlignment="1" applyBorder="1" applyFont="1" applyNumberFormat="1">
      <alignment readingOrder="0" shrinkToFit="0" vertical="center" wrapText="0"/>
    </xf>
    <xf borderId="9" fillId="0" fontId="5" numFmtId="0" xfId="0" applyAlignment="1" applyBorder="1" applyFont="1">
      <alignment shrinkToFit="0" vertical="center" wrapText="0"/>
    </xf>
    <xf borderId="10" fillId="0" fontId="5" numFmtId="0" xfId="0" applyAlignment="1" applyBorder="1" applyFont="1">
      <alignment shrinkToFit="0" vertical="center" wrapText="0"/>
    </xf>
    <xf borderId="6" fillId="0" fontId="5" numFmtId="0" xfId="0" applyAlignment="1" applyBorder="1" applyFont="1">
      <alignment readingOrder="0" shrinkToFit="0" vertical="center" wrapText="0"/>
    </xf>
    <xf borderId="6" fillId="0" fontId="5" numFmtId="0" xfId="0" applyAlignment="1" applyBorder="1" applyFont="1">
      <alignment shrinkToFit="0" vertical="center" wrapText="0"/>
    </xf>
    <xf borderId="6" fillId="0" fontId="5" numFmtId="2" xfId="0" applyAlignment="1" applyBorder="1" applyFont="1" applyNumberFormat="1">
      <alignment shrinkToFit="0" vertical="center" wrapText="0"/>
    </xf>
    <xf borderId="9" fillId="0" fontId="5" numFmtId="2" xfId="0" applyAlignment="1" applyBorder="1" applyFont="1" applyNumberFormat="1">
      <alignment shrinkToFit="0" vertical="center" wrapText="0"/>
    </xf>
    <xf borderId="6" fillId="0" fontId="5" numFmtId="2" xfId="0" applyAlignment="1" applyBorder="1" applyFont="1" applyNumberFormat="1">
      <alignment readingOrder="0" shrinkToFit="0" vertical="center" wrapText="0"/>
    </xf>
    <xf borderId="9" fillId="0" fontId="5" numFmtId="0" xfId="0" applyAlignment="1" applyBorder="1" applyFont="1">
      <alignment shrinkToFit="0" vertical="center" wrapText="0"/>
    </xf>
    <xf borderId="9" fillId="0" fontId="5" numFmtId="2" xfId="0" applyAlignment="1" applyBorder="1" applyFont="1" applyNumberFormat="1">
      <alignment readingOrder="0" shrinkToFit="0" vertical="center" wrapText="0"/>
    </xf>
    <xf borderId="9" fillId="0" fontId="5" numFmtId="0" xfId="0" applyAlignment="1" applyBorder="1" applyFont="1">
      <alignment readingOrder="0" shrinkToFit="0" vertical="center" wrapText="0"/>
    </xf>
    <xf quotePrefix="1" borderId="5" fillId="0" fontId="5" numFmtId="0" xfId="0" applyAlignment="1" applyBorder="1" applyFont="1">
      <alignment shrinkToFit="0" vertical="center" wrapText="0"/>
    </xf>
    <xf borderId="8" fillId="0" fontId="5" numFmtId="0" xfId="0" applyAlignment="1" applyBorder="1" applyFont="1">
      <alignment shrinkToFit="0" vertical="center" wrapText="0"/>
    </xf>
    <xf borderId="5" fillId="0" fontId="5" numFmtId="0" xfId="0" applyAlignment="1" applyBorder="1" applyFont="1">
      <alignment shrinkToFit="0" vertical="center" wrapText="0"/>
    </xf>
    <xf borderId="11" fillId="0" fontId="5" numFmtId="0" xfId="0" applyAlignment="1" applyBorder="1" applyFont="1">
      <alignment shrinkToFit="0" vertical="center" wrapText="0"/>
    </xf>
    <xf borderId="12" fillId="0" fontId="5" numFmtId="0" xfId="0" applyAlignment="1" applyBorder="1" applyFont="1">
      <alignment shrinkToFit="0" vertical="center" wrapText="0"/>
    </xf>
    <xf borderId="12" fillId="0" fontId="5" numFmtId="2" xfId="0" applyAlignment="1" applyBorder="1" applyFont="1" applyNumberFormat="1">
      <alignment shrinkToFit="0" vertical="center" wrapText="0"/>
    </xf>
    <xf borderId="13" fillId="0" fontId="5" numFmtId="0" xfId="0" applyAlignment="1" applyBorder="1" applyFont="1">
      <alignment shrinkToFit="0" vertical="center" wrapText="0"/>
    </xf>
    <xf borderId="0" fillId="0" fontId="5" numFmtId="164" xfId="0" applyAlignment="1" applyFont="1" applyNumberFormat="1">
      <alignment readingOrder="0"/>
    </xf>
    <xf borderId="0" fillId="0" fontId="5" numFmtId="0" xfId="0" applyAlignment="1" applyFont="1">
      <alignment readingOrder="0"/>
    </xf>
    <xf borderId="0" fillId="0" fontId="5" numFmtId="2" xfId="0" applyAlignment="1" applyFont="1" applyNumberFormat="1">
      <alignment readingOrder="0"/>
    </xf>
    <xf borderId="0" fillId="0" fontId="5" numFmtId="164" xfId="0" applyFont="1" applyNumberFormat="1"/>
    <xf quotePrefix="1" borderId="0" fillId="0" fontId="5" numFmtId="0" xfId="0" applyAlignment="1" applyFont="1">
      <alignment readingOrder="0"/>
    </xf>
    <xf borderId="0" fillId="0" fontId="5" numFmtId="0" xfId="0" applyFont="1"/>
    <xf borderId="0" fillId="0" fontId="5" numFmtId="14" xfId="0" applyAlignment="1" applyFont="1" applyNumberFormat="1">
      <alignment shrinkToFit="0" wrapText="1"/>
    </xf>
    <xf borderId="0" fillId="0" fontId="5" numFmtId="0" xfId="0" applyAlignment="1" applyFont="1">
      <alignment shrinkToFit="0" wrapText="0"/>
    </xf>
    <xf borderId="0" fillId="0" fontId="5" numFmtId="2" xfId="0" applyAlignment="1" applyFont="1" applyNumberFormat="1">
      <alignment readingOrder="0" shrinkToFit="0" wrapText="0"/>
    </xf>
    <xf borderId="0" fillId="0" fontId="5" numFmtId="2" xfId="0" applyAlignment="1" applyFont="1" applyNumberFormat="1">
      <alignment shrinkToFit="0" wrapText="0"/>
    </xf>
    <xf borderId="0" fillId="0" fontId="5" numFmtId="0" xfId="0" applyAlignment="1" applyFont="1">
      <alignment readingOrder="0" shrinkToFit="0" wrapText="0"/>
    </xf>
    <xf borderId="0" fillId="0" fontId="5" numFmtId="0" xfId="0" applyAlignment="1" applyFont="1">
      <alignment readingOrder="0"/>
    </xf>
    <xf borderId="0" fillId="0" fontId="5" numFmtId="166" xfId="0" applyFont="1" applyNumberFormat="1"/>
    <xf borderId="0" fillId="0" fontId="5" numFmtId="2" xfId="0" applyFont="1" applyNumberFormat="1"/>
    <xf quotePrefix="1" borderId="0" fillId="0" fontId="5" numFmtId="0" xfId="0" applyFont="1"/>
    <xf borderId="0" fillId="0" fontId="5" numFmtId="14" xfId="0" applyFont="1" applyNumberFormat="1"/>
    <xf borderId="0" fillId="0" fontId="5" numFmtId="167" xfId="0" applyFont="1" applyNumberFormat="1"/>
    <xf borderId="0" fillId="0" fontId="6" numFmtId="0" xfId="0" applyFont="1"/>
    <xf borderId="0" fillId="0" fontId="5" numFmtId="1" xfId="0" applyFont="1" applyNumberFormat="1"/>
    <xf borderId="0" fillId="0" fontId="2" numFmtId="168" xfId="0" applyFont="1" applyNumberFormat="1"/>
    <xf borderId="0" fillId="0" fontId="7" numFmtId="0" xfId="0" applyFont="1"/>
    <xf borderId="0" fillId="0" fontId="8" numFmtId="0" xfId="0" applyAlignment="1" applyFont="1">
      <alignment horizontal="left"/>
    </xf>
    <xf borderId="0" fillId="0" fontId="1" numFmtId="0" xfId="0" applyAlignment="1" applyFont="1">
      <alignment horizontal="center"/>
    </xf>
    <xf borderId="0" fillId="0" fontId="1" numFmtId="1" xfId="0" applyAlignment="1" applyFont="1" applyNumberFormat="1">
      <alignment horizontal="center"/>
    </xf>
    <xf borderId="0" fillId="0" fontId="1" numFmtId="0" xfId="0" applyAlignment="1" applyFont="1">
      <alignment horizontal="left"/>
    </xf>
    <xf borderId="0" fillId="0" fontId="3" numFmtId="168" xfId="0" applyFont="1" applyNumberFormat="1"/>
    <xf borderId="0" fillId="0" fontId="2" numFmtId="2" xfId="0" applyFont="1" applyNumberFormat="1"/>
    <xf borderId="0" fillId="0" fontId="3" numFmtId="2" xfId="0" applyFont="1" applyNumberFormat="1"/>
    <xf borderId="0" fillId="0" fontId="2" numFmtId="1" xfId="0" applyFont="1" applyNumberFormat="1"/>
    <xf borderId="0" fillId="0" fontId="2" numFmtId="1" xfId="0" applyAlignment="1" applyFont="1" applyNumberFormat="1">
      <alignment horizontal="center"/>
    </xf>
    <xf borderId="0" fillId="0" fontId="2" numFmtId="0" xfId="0" applyAlignment="1" applyFont="1">
      <alignment horizontal="center"/>
    </xf>
    <xf borderId="0" fillId="0" fontId="9" numFmtId="0" xfId="0" applyFont="1"/>
    <xf borderId="0" fillId="0" fontId="10" numFmtId="0" xfId="0" applyFont="1"/>
    <xf borderId="14" fillId="4" fontId="2" numFmtId="0" xfId="0" applyBorder="1" applyFont="1"/>
    <xf borderId="15" fillId="4" fontId="2" numFmtId="0" xfId="0" applyBorder="1" applyFont="1"/>
    <xf borderId="0" fillId="0" fontId="11" numFmtId="0" xfId="0" applyFont="1"/>
    <xf borderId="0" fillId="0" fontId="12" numFmtId="0" xfId="0" applyFont="1"/>
    <xf borderId="0" fillId="0" fontId="13" numFmtId="0" xfId="0" applyFont="1"/>
    <xf borderId="0" fillId="6" fontId="11" numFmtId="0" xfId="0" applyFill="1" applyFont="1"/>
    <xf borderId="0" fillId="6" fontId="2" numFmtId="0" xfId="0" applyFont="1"/>
    <xf borderId="0" fillId="0" fontId="11" numFmtId="169" xfId="0" applyAlignment="1" applyFont="1" applyNumberFormat="1">
      <alignment horizontal="right"/>
    </xf>
    <xf borderId="0" fillId="0" fontId="11" numFmtId="0" xfId="0" applyAlignment="1" applyFont="1">
      <alignment horizontal="right"/>
    </xf>
    <xf borderId="0" fillId="0" fontId="11" numFmtId="2" xfId="0" applyFont="1" applyNumberFormat="1"/>
    <xf borderId="0" fillId="0" fontId="11" numFmtId="169" xfId="0" applyFont="1" applyNumberFormat="1"/>
    <xf borderId="0" fillId="0" fontId="13" numFmtId="0" xfId="0" applyAlignment="1" applyFont="1">
      <alignment vertical="bottom"/>
    </xf>
    <xf borderId="0" fillId="0" fontId="13" numFmtId="0" xfId="0" applyAlignment="1" applyFont="1">
      <alignment horizontal="right" vertical="bottom"/>
    </xf>
    <xf borderId="0" fillId="7" fontId="13" numFmtId="0" xfId="0" applyAlignment="1" applyFill="1" applyFont="1">
      <alignment horizontal="right" vertical="bottom"/>
    </xf>
    <xf borderId="0" fillId="0" fontId="14" numFmtId="0" xfId="0" applyAlignment="1" applyFont="1">
      <alignment horizontal="right" vertical="bottom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Fields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Carbon storage</a:t>
            </a:r>
          </a:p>
        </c:rich>
      </c:tx>
      <c:overlay val="0"/>
    </c:title>
    <c:plotArea>
      <c:layout/>
      <c:areaChart>
        <c:ser>
          <c:idx val="0"/>
          <c:order val="0"/>
          <c:tx>
            <c:strRef>
              <c:f>'Carbon Calculation'!$B$17</c:f>
            </c:strRef>
          </c:tx>
          <c:spPr>
            <a:solidFill>
              <a:srgbClr val="4285F4">
                <a:alpha val="30000"/>
              </a:srgbClr>
            </a:solidFill>
            <a:ln cmpd="sng">
              <a:solidFill>
                <a:srgbClr val="4285F4"/>
              </a:solidFill>
            </a:ln>
          </c:spPr>
          <c:cat>
            <c:strRef>
              <c:f>'Carbon Calculation'!$A$18:$A$25</c:f>
            </c:strRef>
          </c:cat>
          <c:val>
            <c:numRef>
              <c:f>'Carbon Calculation'!$B$18:$B$25</c:f>
              <c:numCache/>
            </c:numRef>
          </c:val>
        </c:ser>
        <c:ser>
          <c:idx val="1"/>
          <c:order val="1"/>
          <c:tx>
            <c:strRef>
              <c:f>'Carbon Calculation'!$C$17</c:f>
            </c:strRef>
          </c:tx>
          <c:spPr>
            <a:solidFill>
              <a:srgbClr val="EA4335">
                <a:alpha val="30000"/>
              </a:srgbClr>
            </a:solidFill>
            <a:ln cmpd="sng">
              <a:solidFill>
                <a:srgbClr val="EA4335"/>
              </a:solidFill>
            </a:ln>
          </c:spPr>
          <c:cat>
            <c:strRef>
              <c:f>'Carbon Calculation'!$A$18:$A$25</c:f>
            </c:strRef>
          </c:cat>
          <c:val>
            <c:numRef>
              <c:f>'Carbon Calculation'!$C$18:$C$25</c:f>
              <c:numCache/>
            </c:numRef>
          </c:val>
        </c:ser>
        <c:ser>
          <c:idx val="2"/>
          <c:order val="2"/>
          <c:tx>
            <c:strRef>
              <c:f>'Carbon Calculation'!$D$17</c:f>
            </c:strRef>
          </c:tx>
          <c:spPr>
            <a:solidFill>
              <a:srgbClr val="FBBC04">
                <a:alpha val="30000"/>
              </a:srgbClr>
            </a:solidFill>
            <a:ln cmpd="sng">
              <a:solidFill>
                <a:srgbClr val="FBBC04"/>
              </a:solidFill>
            </a:ln>
          </c:spPr>
          <c:cat>
            <c:strRef>
              <c:f>'Carbon Calculation'!$A$18:$A$25</c:f>
            </c:strRef>
          </c:cat>
          <c:val>
            <c:numRef>
              <c:f>'Carbon Calculation'!$D$18:$D$25</c:f>
              <c:numCache/>
            </c:numRef>
          </c:val>
        </c:ser>
        <c:axId val="354496197"/>
        <c:axId val="4796307"/>
      </c:areaChart>
      <c:catAx>
        <c:axId val="35449619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Year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4796307"/>
      </c:catAx>
      <c:valAx>
        <c:axId val="479630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tCO2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354496197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219075</xdr:colOff>
      <xdr:row>16</xdr:row>
      <xdr:rowOff>47625</xdr:rowOff>
    </xdr:from>
    <xdr:ext cx="6372225" cy="3943350"/>
    <xdr:graphicFrame>
      <xdr:nvGraphicFramePr>
        <xdr:cNvPr id="77678727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Z1042" displayName="Table1" name="Table1" id="1">
  <tableColumns count="26">
    <tableColumn name="Field Code" id="1"/>
    <tableColumn name="Owner" id="2"/>
    <tableColumn name="Field name" id="3"/>
    <tableColumn name="Size (ha)" id="4"/>
    <tableColumn name="Notes" id="5"/>
    <tableColumn name="Column 1" id="6"/>
    <tableColumn name="Column 2" id="7"/>
    <tableColumn name="Column 3" id="8"/>
    <tableColumn name="Column 4" id="9"/>
    <tableColumn name="Column 5" id="10"/>
    <tableColumn name="Column 6" id="11"/>
    <tableColumn name="Column 7" id="12"/>
    <tableColumn name="Column 8" id="13"/>
    <tableColumn name="Column 9" id="14"/>
    <tableColumn name="Column 10" id="15"/>
    <tableColumn name="Column 11" id="16"/>
    <tableColumn name="Column 12" id="17"/>
    <tableColumn name="Column 13" id="18"/>
    <tableColumn name="Column 14" id="19"/>
    <tableColumn name="Column 15" id="20"/>
    <tableColumn name="Column 16" id="21"/>
    <tableColumn name="Column 17" id="22"/>
    <tableColumn name="Column 18" id="23"/>
    <tableColumn name="Column 19" id="24"/>
    <tableColumn name="Column 20" id="25"/>
    <tableColumn name="Column 21" id="26"/>
  </tableColumns>
  <tableStyleInfo name="Field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climate.esa.int/media/documents/D2_2_Algorithm_Theoretical_Basis_Document_ATBD_V3.0_20210614_hkrml_SQ_MS.pdf" TargetMode="External"/><Relationship Id="rId2" Type="http://schemas.openxmlformats.org/officeDocument/2006/relationships/hyperlink" Target="https://data.ceda.ac.uk/neodc/esacci/biomass/data/agb/maps/v3.0" TargetMode="External"/><Relationship Id="rId3" Type="http://schemas.openxmlformats.org/officeDocument/2006/relationships/hyperlink" Target="https://edepot.wur.nl/7621" TargetMode="External"/><Relationship Id="rId4" Type="http://schemas.openxmlformats.org/officeDocument/2006/relationships/hyperlink" Target="https://www.sciencedirect.com/science/article/pii/S1872203220302109" TargetMode="External"/><Relationship Id="rId5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24.0"/>
    <col customWidth="1" min="2" max="2" width="12.88"/>
    <col customWidth="1" min="3" max="3" width="11.13"/>
    <col customWidth="1" min="4" max="4" width="24.88"/>
    <col customWidth="1" min="5" max="6" width="12.63"/>
  </cols>
  <sheetData>
    <row r="1" ht="15.75" customHeight="1">
      <c r="A1" s="1" t="s">
        <v>0</v>
      </c>
      <c r="B1" s="2"/>
      <c r="D1" s="3"/>
    </row>
    <row r="2" ht="15.75" customHeight="1">
      <c r="A2" s="4" t="s">
        <v>1</v>
      </c>
      <c r="B2" s="5" t="s">
        <v>2</v>
      </c>
      <c r="C2" s="6"/>
      <c r="D2" s="3"/>
    </row>
    <row r="3" ht="15.75" customHeight="1">
      <c r="A3" s="4" t="s">
        <v>3</v>
      </c>
      <c r="B3" s="7" t="s">
        <v>4</v>
      </c>
      <c r="C3" s="6"/>
      <c r="D3" s="3"/>
    </row>
    <row r="4" ht="15.75" customHeight="1">
      <c r="A4" s="4" t="s">
        <v>5</v>
      </c>
      <c r="B4" s="5" t="s">
        <v>6</v>
      </c>
      <c r="C4" s="6"/>
      <c r="D4" s="3"/>
    </row>
    <row r="5" ht="15.75" customHeight="1">
      <c r="A5" s="4" t="s">
        <v>7</v>
      </c>
      <c r="B5" s="7" t="s">
        <v>8</v>
      </c>
      <c r="C5" s="6"/>
      <c r="D5" s="3"/>
      <c r="J5" s="8"/>
    </row>
    <row r="6" ht="15.75" customHeight="1">
      <c r="A6" s="4" t="s">
        <v>9</v>
      </c>
      <c r="B6" s="9">
        <f>SUM(Fields!D2:D1048)-Fields!D44</f>
        <v>9.22</v>
      </c>
      <c r="C6" s="10" t="s">
        <v>10</v>
      </c>
      <c r="D6" s="3"/>
    </row>
    <row r="7" ht="15.75" customHeight="1">
      <c r="A7" s="4" t="s">
        <v>11</v>
      </c>
      <c r="B7" s="11">
        <v>100.0</v>
      </c>
      <c r="C7" s="4" t="s">
        <v>12</v>
      </c>
      <c r="D7" s="4" t="s">
        <v>13</v>
      </c>
    </row>
    <row r="8" ht="15.75" customHeight="1">
      <c r="A8" s="4" t="s">
        <v>14</v>
      </c>
      <c r="B8" s="12">
        <v>0.2</v>
      </c>
      <c r="D8" s="4" t="s">
        <v>15</v>
      </c>
    </row>
    <row r="9" ht="15.75" customHeight="1">
      <c r="A9" s="13" t="s">
        <v>16</v>
      </c>
      <c r="B9" s="12">
        <v>0.08</v>
      </c>
      <c r="D9" s="4"/>
    </row>
    <row r="10" ht="15.75" customHeight="1">
      <c r="A10" s="4" t="s">
        <v>17</v>
      </c>
      <c r="B10" s="14">
        <v>0.2</v>
      </c>
      <c r="D10" s="4" t="s">
        <v>18</v>
      </c>
    </row>
    <row r="11" ht="15.75" customHeight="1">
      <c r="B11" s="2"/>
      <c r="D11" s="3"/>
    </row>
    <row r="12" ht="15.75" customHeight="1">
      <c r="A12" s="1" t="s">
        <v>19</v>
      </c>
      <c r="B12" s="2"/>
      <c r="D12" s="4"/>
    </row>
    <row r="13" ht="15.75" customHeight="1">
      <c r="A13" s="4" t="s">
        <v>20</v>
      </c>
      <c r="B13" s="15">
        <f>'Carbon Calculation'!B11+'Carbon Calculation'!B12</f>
        <v>169.4707429</v>
      </c>
      <c r="C13" s="4" t="s">
        <v>21</v>
      </c>
      <c r="D13" s="16" t="s">
        <v>22</v>
      </c>
    </row>
    <row r="14" ht="15.75" customHeight="1">
      <c r="A14" s="4" t="s">
        <v>23</v>
      </c>
      <c r="B14" s="15">
        <f>'Carbon Calculation'!$B$14/B$6</f>
        <v>763.8274</v>
      </c>
      <c r="C14" s="4" t="s">
        <v>21</v>
      </c>
      <c r="D14" s="4" t="s">
        <v>24</v>
      </c>
    </row>
    <row r="15" ht="15.75" customHeight="1">
      <c r="A15" s="17" t="s">
        <v>25</v>
      </c>
      <c r="B15" s="18">
        <f>B14-B13</f>
        <v>594.3566571</v>
      </c>
      <c r="C15" s="17" t="s">
        <v>21</v>
      </c>
      <c r="D15" s="17" t="s">
        <v>26</v>
      </c>
      <c r="E15" s="17"/>
    </row>
    <row r="16" ht="15.75" customHeight="1">
      <c r="A16" s="1"/>
      <c r="B16" s="19"/>
      <c r="C16" s="4"/>
      <c r="D16" s="3"/>
    </row>
    <row r="17" ht="15.75" customHeight="1">
      <c r="A17" s="1" t="s">
        <v>27</v>
      </c>
      <c r="B17" s="2"/>
      <c r="D17" s="3"/>
    </row>
    <row r="18" ht="15.75" customHeight="1">
      <c r="A18" s="4" t="s">
        <v>28</v>
      </c>
      <c r="B18" s="15">
        <f>B15*B6</f>
        <v>5479.968379</v>
      </c>
      <c r="C18" s="4" t="s">
        <v>29</v>
      </c>
      <c r="D18" s="4" t="s">
        <v>30</v>
      </c>
    </row>
    <row r="19" ht="15.75" customHeight="1">
      <c r="A19" s="4" t="s">
        <v>31</v>
      </c>
      <c r="B19" s="15">
        <f>B10*B18</f>
        <v>1095.993676</v>
      </c>
      <c r="C19" s="4" t="s">
        <v>29</v>
      </c>
      <c r="D19" s="4" t="s">
        <v>32</v>
      </c>
    </row>
    <row r="20" ht="15.75" customHeight="1">
      <c r="A20" s="17" t="s">
        <v>33</v>
      </c>
      <c r="B20" s="18">
        <f>(B18-B19)*(B7/100)</f>
        <v>4383.974703</v>
      </c>
      <c r="C20" s="17" t="s">
        <v>29</v>
      </c>
      <c r="D20" s="17" t="s">
        <v>34</v>
      </c>
      <c r="E20" s="17"/>
    </row>
    <row r="21" ht="15.75" customHeight="1">
      <c r="A21" s="4"/>
      <c r="B21" s="20"/>
      <c r="D21" s="4"/>
    </row>
    <row r="22" ht="15.75" customHeight="1">
      <c r="A22" s="1" t="s">
        <v>35</v>
      </c>
      <c r="B22" s="20"/>
      <c r="D22" s="4"/>
    </row>
    <row r="23" ht="15.75" customHeight="1">
      <c r="A23" s="4" t="s">
        <v>36</v>
      </c>
      <c r="B23" s="15">
        <f>ROUND((12/20)*B20,0)</f>
        <v>2630</v>
      </c>
      <c r="C23" s="4" t="s">
        <v>37</v>
      </c>
      <c r="D23" s="4" t="s">
        <v>38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21" t="s">
        <v>39</v>
      </c>
      <c r="B24" s="15">
        <f>ROUND(B8*B23,0)</f>
        <v>526</v>
      </c>
      <c r="C24" s="4" t="s">
        <v>37</v>
      </c>
      <c r="D24" s="22" t="s">
        <v>40</v>
      </c>
      <c r="E24" s="22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7" t="s">
        <v>41</v>
      </c>
      <c r="B25" s="18">
        <f>B23-B24</f>
        <v>2104</v>
      </c>
      <c r="C25" s="17" t="s">
        <v>37</v>
      </c>
      <c r="D25" s="17"/>
      <c r="E25" s="17"/>
    </row>
    <row r="26" ht="15.75" customHeight="1">
      <c r="A26" s="21"/>
      <c r="B26" s="23"/>
      <c r="C26" s="24"/>
      <c r="D26" s="25"/>
      <c r="E26" s="25"/>
    </row>
    <row r="27" ht="15.75" customHeight="1">
      <c r="A27" s="26" t="s">
        <v>16</v>
      </c>
      <c r="B27" s="15">
        <f>ROUND(B23*B9,0)</f>
        <v>210</v>
      </c>
      <c r="C27" s="13" t="s">
        <v>42</v>
      </c>
      <c r="D27" s="27" t="s">
        <v>43</v>
      </c>
      <c r="E27" s="22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26" t="s">
        <v>44</v>
      </c>
      <c r="B28" s="15">
        <f>B25-B27</f>
        <v>1894</v>
      </c>
      <c r="C28" s="28" t="s">
        <v>42</v>
      </c>
      <c r="D28" s="25"/>
      <c r="E28" s="25"/>
    </row>
    <row r="29" ht="15.75" customHeight="1">
      <c r="A29" s="21"/>
      <c r="B29" s="2"/>
      <c r="C29" s="4"/>
      <c r="D29" s="22"/>
      <c r="E29" s="22"/>
    </row>
    <row r="30" ht="15.75" customHeight="1">
      <c r="A30" s="29"/>
      <c r="B30" s="23"/>
      <c r="C30" s="4"/>
      <c r="D30" s="25"/>
      <c r="E30" s="25"/>
    </row>
    <row r="31" ht="15.75" customHeight="1">
      <c r="A31" s="21"/>
      <c r="B31" s="23"/>
      <c r="C31" s="30"/>
      <c r="D31" s="25"/>
      <c r="E31" s="25"/>
    </row>
    <row r="32" ht="15.75" customHeight="1">
      <c r="A32" s="21"/>
      <c r="B32" s="2"/>
      <c r="C32" s="4"/>
      <c r="D32" s="25"/>
      <c r="E32" s="25"/>
    </row>
    <row r="33" ht="15.75" customHeight="1">
      <c r="A33" s="21"/>
      <c r="B33" s="2"/>
      <c r="C33" s="4"/>
      <c r="D33" s="22"/>
      <c r="E33" s="22"/>
    </row>
    <row r="34" ht="15.75" customHeight="1">
      <c r="A34" s="29"/>
      <c r="B34" s="2"/>
      <c r="C34" s="4"/>
      <c r="D34" s="25"/>
      <c r="E34" s="25"/>
    </row>
    <row r="35" ht="15.75" customHeight="1">
      <c r="A35" s="21"/>
      <c r="B35" s="2"/>
      <c r="C35" s="30"/>
      <c r="D35" s="25"/>
      <c r="E35" s="25"/>
    </row>
    <row r="36" ht="15.75" customHeight="1">
      <c r="A36" s="21"/>
      <c r="B36" s="2"/>
      <c r="C36" s="4"/>
      <c r="D36" s="25"/>
      <c r="E36" s="25"/>
    </row>
    <row r="37" ht="15.75" customHeight="1">
      <c r="A37" s="21"/>
      <c r="B37" s="2"/>
      <c r="C37" s="4"/>
      <c r="D37" s="22"/>
      <c r="E37" s="22"/>
    </row>
    <row r="38" ht="15.75" customHeight="1">
      <c r="A38" s="29"/>
      <c r="B38" s="2"/>
      <c r="C38" s="4"/>
      <c r="D38" s="25"/>
      <c r="E38" s="25"/>
    </row>
    <row r="39" ht="15.75" customHeight="1">
      <c r="A39" s="21"/>
      <c r="B39" s="2"/>
      <c r="C39" s="30"/>
      <c r="D39" s="25"/>
      <c r="E39" s="25"/>
    </row>
    <row r="40" ht="15.75" customHeight="1">
      <c r="A40" s="21"/>
      <c r="B40" s="2"/>
      <c r="C40" s="4"/>
      <c r="D40" s="25"/>
      <c r="E40" s="25"/>
    </row>
    <row r="41" ht="15.75" customHeight="1">
      <c r="A41" s="21"/>
      <c r="B41" s="2"/>
      <c r="C41" s="4"/>
      <c r="D41" s="22"/>
      <c r="E41" s="22"/>
    </row>
    <row r="42" ht="15.75" customHeight="1">
      <c r="B42" s="2"/>
      <c r="D42" s="3"/>
    </row>
    <row r="43" ht="15.75" customHeight="1">
      <c r="B43" s="2"/>
      <c r="D43" s="3"/>
    </row>
    <row r="44" ht="15.75" customHeight="1">
      <c r="B44" s="2"/>
      <c r="D44" s="3"/>
    </row>
    <row r="45" ht="15.75" customHeight="1">
      <c r="B45" s="2"/>
      <c r="D45" s="3"/>
    </row>
    <row r="46" ht="15.75" customHeight="1">
      <c r="B46" s="2"/>
      <c r="D46" s="3"/>
    </row>
    <row r="47" ht="15.75" customHeight="1">
      <c r="B47" s="2"/>
      <c r="D47" s="3"/>
    </row>
    <row r="48" ht="15.75" customHeight="1">
      <c r="B48" s="2"/>
      <c r="D48" s="3"/>
    </row>
    <row r="49" ht="15.75" customHeight="1">
      <c r="B49" s="2"/>
      <c r="D49" s="3"/>
    </row>
    <row r="50" ht="15.75" customHeight="1">
      <c r="B50" s="2"/>
      <c r="D50" s="3"/>
    </row>
    <row r="51" ht="15.75" customHeight="1">
      <c r="B51" s="2"/>
      <c r="D51" s="3"/>
    </row>
    <row r="52" ht="15.75" customHeight="1">
      <c r="B52" s="2"/>
      <c r="D52" s="3"/>
    </row>
    <row r="53" ht="15.75" customHeight="1">
      <c r="B53" s="2"/>
      <c r="D53" s="3"/>
    </row>
    <row r="54" ht="15.75" customHeight="1">
      <c r="B54" s="2"/>
      <c r="D54" s="3"/>
    </row>
    <row r="55" ht="15.75" customHeight="1">
      <c r="B55" s="2"/>
      <c r="D55" s="3"/>
    </row>
    <row r="56" ht="15.75" customHeight="1">
      <c r="B56" s="2"/>
      <c r="D56" s="3"/>
    </row>
    <row r="57" ht="15.75" customHeight="1">
      <c r="B57" s="2"/>
      <c r="D57" s="3"/>
    </row>
    <row r="58" ht="15.75" customHeight="1">
      <c r="B58" s="2"/>
      <c r="D58" s="3"/>
    </row>
    <row r="59" ht="15.75" customHeight="1">
      <c r="B59" s="2"/>
      <c r="D59" s="3"/>
    </row>
    <row r="60" ht="15.75" customHeight="1">
      <c r="B60" s="2"/>
      <c r="D60" s="3"/>
    </row>
    <row r="61" ht="15.75" customHeight="1">
      <c r="B61" s="2"/>
      <c r="D61" s="3"/>
    </row>
    <row r="62" ht="15.75" customHeight="1">
      <c r="B62" s="2"/>
      <c r="D62" s="3"/>
    </row>
    <row r="63" ht="15.75" customHeight="1">
      <c r="B63" s="2"/>
      <c r="D63" s="3"/>
    </row>
    <row r="64" ht="15.75" customHeight="1">
      <c r="B64" s="2"/>
      <c r="D64" s="3"/>
    </row>
    <row r="65" ht="15.75" customHeight="1">
      <c r="B65" s="2"/>
      <c r="D65" s="3"/>
    </row>
    <row r="66" ht="15.75" customHeight="1">
      <c r="B66" s="2"/>
      <c r="D66" s="3"/>
    </row>
    <row r="67" ht="15.75" customHeight="1">
      <c r="B67" s="2"/>
      <c r="D67" s="3"/>
    </row>
    <row r="68" ht="15.75" customHeight="1">
      <c r="B68" s="2"/>
      <c r="D68" s="3"/>
    </row>
    <row r="69" ht="15.75" customHeight="1">
      <c r="B69" s="2"/>
      <c r="D69" s="3"/>
    </row>
    <row r="70" ht="15.75" customHeight="1">
      <c r="B70" s="2"/>
      <c r="D70" s="3"/>
    </row>
    <row r="71" ht="15.75" customHeight="1">
      <c r="B71" s="2"/>
      <c r="D71" s="3"/>
    </row>
    <row r="72" ht="15.75" customHeight="1">
      <c r="B72" s="2"/>
      <c r="D72" s="3"/>
    </row>
    <row r="73" ht="15.75" customHeight="1">
      <c r="B73" s="2"/>
      <c r="D73" s="3"/>
    </row>
    <row r="74" ht="15.75" customHeight="1">
      <c r="B74" s="2"/>
      <c r="D74" s="3"/>
    </row>
    <row r="75" ht="15.75" customHeight="1">
      <c r="B75" s="2"/>
      <c r="D75" s="3"/>
    </row>
    <row r="76" ht="15.75" customHeight="1">
      <c r="B76" s="2"/>
      <c r="D76" s="3"/>
    </row>
    <row r="77" ht="15.75" customHeight="1">
      <c r="B77" s="2"/>
      <c r="D77" s="3"/>
    </row>
    <row r="78" ht="15.75" customHeight="1">
      <c r="B78" s="2"/>
      <c r="D78" s="3"/>
    </row>
    <row r="79" ht="15.75" customHeight="1">
      <c r="B79" s="2"/>
      <c r="D79" s="3"/>
    </row>
    <row r="80" ht="15.75" customHeight="1">
      <c r="B80" s="2"/>
      <c r="D80" s="3"/>
    </row>
    <row r="81" ht="15.75" customHeight="1">
      <c r="B81" s="2"/>
      <c r="D81" s="3"/>
    </row>
    <row r="82" ht="15.75" customHeight="1">
      <c r="B82" s="2"/>
      <c r="D82" s="3"/>
    </row>
    <row r="83" ht="15.75" customHeight="1">
      <c r="B83" s="2"/>
      <c r="D83" s="3"/>
    </row>
    <row r="84" ht="15.75" customHeight="1">
      <c r="B84" s="2"/>
      <c r="D84" s="3"/>
    </row>
    <row r="85" ht="15.75" customHeight="1">
      <c r="B85" s="2"/>
      <c r="D85" s="3"/>
    </row>
    <row r="86" ht="15.75" customHeight="1">
      <c r="B86" s="2"/>
      <c r="D86" s="3"/>
    </row>
    <row r="87" ht="15.75" customHeight="1">
      <c r="B87" s="2"/>
      <c r="D87" s="3"/>
    </row>
    <row r="88" ht="15.75" customHeight="1">
      <c r="B88" s="2"/>
      <c r="D88" s="3"/>
    </row>
    <row r="89" ht="15.75" customHeight="1">
      <c r="B89" s="2"/>
      <c r="D89" s="3"/>
    </row>
    <row r="90" ht="15.75" customHeight="1">
      <c r="B90" s="2"/>
      <c r="D90" s="3"/>
    </row>
    <row r="91" ht="15.75" customHeight="1">
      <c r="B91" s="2"/>
      <c r="D91" s="3"/>
    </row>
    <row r="92" ht="15.75" customHeight="1">
      <c r="B92" s="2"/>
      <c r="D92" s="3"/>
    </row>
    <row r="93" ht="15.75" customHeight="1">
      <c r="B93" s="2"/>
      <c r="D93" s="3"/>
    </row>
    <row r="94" ht="15.75" customHeight="1">
      <c r="B94" s="2"/>
      <c r="D94" s="3"/>
    </row>
    <row r="95" ht="15.75" customHeight="1">
      <c r="B95" s="2"/>
      <c r="D95" s="3"/>
    </row>
    <row r="96" ht="15.75" customHeight="1">
      <c r="B96" s="2"/>
      <c r="D96" s="3"/>
    </row>
    <row r="97" ht="15.75" customHeight="1">
      <c r="B97" s="2"/>
      <c r="D97" s="3"/>
    </row>
    <row r="98" ht="15.75" customHeight="1">
      <c r="B98" s="2"/>
      <c r="D98" s="3"/>
    </row>
    <row r="99" ht="15.75" customHeight="1">
      <c r="B99" s="2"/>
      <c r="D99" s="3"/>
    </row>
    <row r="100" ht="15.75" customHeight="1">
      <c r="B100" s="2"/>
      <c r="D100" s="3"/>
    </row>
    <row r="101" ht="15.75" customHeight="1">
      <c r="B101" s="2"/>
      <c r="D101" s="3"/>
    </row>
    <row r="102" ht="15.75" customHeight="1">
      <c r="B102" s="2"/>
      <c r="D102" s="3"/>
    </row>
    <row r="103" ht="15.75" customHeight="1">
      <c r="B103" s="2"/>
      <c r="D103" s="3"/>
    </row>
    <row r="104" ht="15.75" customHeight="1">
      <c r="B104" s="2"/>
      <c r="D104" s="3"/>
    </row>
    <row r="105" ht="15.75" customHeight="1">
      <c r="B105" s="2"/>
      <c r="D105" s="3"/>
    </row>
    <row r="106" ht="15.75" customHeight="1">
      <c r="B106" s="2"/>
      <c r="D106" s="3"/>
    </row>
    <row r="107" ht="15.75" customHeight="1">
      <c r="B107" s="2"/>
      <c r="D107" s="3"/>
    </row>
    <row r="108" ht="15.75" customHeight="1">
      <c r="B108" s="2"/>
      <c r="D108" s="3"/>
    </row>
    <row r="109" ht="15.75" customHeight="1">
      <c r="B109" s="2"/>
      <c r="D109" s="3"/>
    </row>
    <row r="110" ht="15.75" customHeight="1">
      <c r="B110" s="2"/>
      <c r="D110" s="3"/>
    </row>
    <row r="111" ht="15.75" customHeight="1">
      <c r="B111" s="2"/>
      <c r="D111" s="3"/>
    </row>
    <row r="112" ht="15.75" customHeight="1">
      <c r="B112" s="2"/>
      <c r="D112" s="3"/>
    </row>
    <row r="113" ht="15.75" customHeight="1">
      <c r="B113" s="2"/>
      <c r="D113" s="3"/>
    </row>
    <row r="114" ht="15.75" customHeight="1">
      <c r="B114" s="2"/>
      <c r="D114" s="3"/>
    </row>
    <row r="115" ht="15.75" customHeight="1">
      <c r="B115" s="2"/>
      <c r="D115" s="3"/>
    </row>
    <row r="116" ht="15.75" customHeight="1">
      <c r="B116" s="2"/>
      <c r="D116" s="3"/>
    </row>
    <row r="117" ht="15.75" customHeight="1">
      <c r="B117" s="2"/>
      <c r="D117" s="3"/>
    </row>
    <row r="118" ht="15.75" customHeight="1">
      <c r="B118" s="2"/>
      <c r="D118" s="3"/>
    </row>
    <row r="119" ht="15.75" customHeight="1">
      <c r="B119" s="2"/>
      <c r="D119" s="3"/>
    </row>
    <row r="120" ht="15.75" customHeight="1">
      <c r="B120" s="2"/>
      <c r="D120" s="3"/>
    </row>
    <row r="121" ht="15.75" customHeight="1">
      <c r="B121" s="2"/>
      <c r="D121" s="3"/>
    </row>
    <row r="122" ht="15.75" customHeight="1">
      <c r="B122" s="2"/>
      <c r="D122" s="3"/>
    </row>
    <row r="123" ht="15.75" customHeight="1">
      <c r="B123" s="2"/>
      <c r="D123" s="3"/>
    </row>
    <row r="124" ht="15.75" customHeight="1">
      <c r="B124" s="2"/>
      <c r="D124" s="3"/>
    </row>
    <row r="125" ht="15.75" customHeight="1">
      <c r="B125" s="2"/>
      <c r="D125" s="3"/>
    </row>
    <row r="126" ht="15.75" customHeight="1">
      <c r="B126" s="2"/>
      <c r="D126" s="3"/>
    </row>
    <row r="127" ht="15.75" customHeight="1">
      <c r="B127" s="2"/>
      <c r="D127" s="3"/>
    </row>
    <row r="128" ht="15.75" customHeight="1">
      <c r="B128" s="2"/>
      <c r="D128" s="3"/>
    </row>
    <row r="129" ht="15.75" customHeight="1">
      <c r="B129" s="2"/>
      <c r="D129" s="3"/>
    </row>
    <row r="130" ht="15.75" customHeight="1">
      <c r="B130" s="2"/>
      <c r="D130" s="3"/>
    </row>
    <row r="131" ht="15.75" customHeight="1">
      <c r="B131" s="2"/>
      <c r="D131" s="3"/>
    </row>
    <row r="132" ht="15.75" customHeight="1">
      <c r="B132" s="2"/>
      <c r="D132" s="3"/>
    </row>
    <row r="133" ht="15.75" customHeight="1">
      <c r="B133" s="2"/>
      <c r="D133" s="3"/>
    </row>
    <row r="134" ht="15.75" customHeight="1">
      <c r="B134" s="2"/>
      <c r="D134" s="3"/>
    </row>
    <row r="135" ht="15.75" customHeight="1">
      <c r="B135" s="2"/>
      <c r="D135" s="3"/>
    </row>
    <row r="136" ht="15.75" customHeight="1">
      <c r="B136" s="2"/>
      <c r="D136" s="3"/>
    </row>
    <row r="137" ht="15.75" customHeight="1">
      <c r="B137" s="2"/>
      <c r="D137" s="3"/>
    </row>
    <row r="138" ht="15.75" customHeight="1">
      <c r="B138" s="2"/>
      <c r="D138" s="3"/>
    </row>
    <row r="139" ht="15.75" customHeight="1">
      <c r="B139" s="2"/>
      <c r="D139" s="3"/>
    </row>
    <row r="140" ht="15.75" customHeight="1">
      <c r="B140" s="2"/>
      <c r="D140" s="3"/>
    </row>
    <row r="141" ht="15.75" customHeight="1">
      <c r="B141" s="2"/>
      <c r="D141" s="3"/>
    </row>
    <row r="142" ht="15.75" customHeight="1">
      <c r="B142" s="2"/>
      <c r="D142" s="3"/>
    </row>
    <row r="143" ht="15.75" customHeight="1">
      <c r="B143" s="2"/>
      <c r="D143" s="3"/>
    </row>
    <row r="144" ht="15.75" customHeight="1">
      <c r="B144" s="2"/>
      <c r="D144" s="3"/>
    </row>
    <row r="145" ht="15.75" customHeight="1">
      <c r="B145" s="2"/>
      <c r="D145" s="3"/>
    </row>
    <row r="146" ht="15.75" customHeight="1">
      <c r="B146" s="2"/>
      <c r="D146" s="3"/>
    </row>
    <row r="147" ht="15.75" customHeight="1">
      <c r="B147" s="2"/>
      <c r="D147" s="3"/>
    </row>
    <row r="148" ht="15.75" customHeight="1">
      <c r="B148" s="2"/>
      <c r="D148" s="3"/>
    </row>
    <row r="149" ht="15.75" customHeight="1">
      <c r="B149" s="2"/>
      <c r="D149" s="3"/>
    </row>
    <row r="150" ht="15.75" customHeight="1">
      <c r="B150" s="2"/>
      <c r="D150" s="3"/>
    </row>
    <row r="151" ht="15.75" customHeight="1">
      <c r="B151" s="2"/>
      <c r="D151" s="3"/>
    </row>
    <row r="152" ht="15.75" customHeight="1">
      <c r="B152" s="2"/>
      <c r="D152" s="3"/>
    </row>
    <row r="153" ht="15.75" customHeight="1">
      <c r="B153" s="2"/>
      <c r="D153" s="3"/>
    </row>
    <row r="154" ht="15.75" customHeight="1">
      <c r="B154" s="2"/>
      <c r="D154" s="3"/>
    </row>
    <row r="155" ht="15.75" customHeight="1">
      <c r="B155" s="2"/>
      <c r="D155" s="3"/>
    </row>
    <row r="156" ht="15.75" customHeight="1">
      <c r="B156" s="2"/>
      <c r="D156" s="3"/>
    </row>
    <row r="157" ht="15.75" customHeight="1">
      <c r="B157" s="2"/>
      <c r="D157" s="3"/>
    </row>
    <row r="158" ht="15.75" customHeight="1">
      <c r="B158" s="2"/>
      <c r="D158" s="3"/>
    </row>
    <row r="159" ht="15.75" customHeight="1">
      <c r="B159" s="2"/>
      <c r="D159" s="3"/>
    </row>
    <row r="160" ht="15.75" customHeight="1">
      <c r="B160" s="2"/>
      <c r="D160" s="3"/>
    </row>
    <row r="161" ht="15.75" customHeight="1">
      <c r="B161" s="2"/>
      <c r="D161" s="3"/>
    </row>
    <row r="162" ht="15.75" customHeight="1">
      <c r="B162" s="2"/>
      <c r="D162" s="3"/>
    </row>
    <row r="163" ht="15.75" customHeight="1">
      <c r="B163" s="2"/>
      <c r="D163" s="3"/>
    </row>
    <row r="164" ht="15.75" customHeight="1">
      <c r="B164" s="2"/>
      <c r="D164" s="3"/>
    </row>
    <row r="165" ht="15.75" customHeight="1">
      <c r="B165" s="2"/>
      <c r="D165" s="3"/>
    </row>
    <row r="166" ht="15.75" customHeight="1">
      <c r="B166" s="2"/>
      <c r="D166" s="3"/>
    </row>
    <row r="167" ht="15.75" customHeight="1">
      <c r="B167" s="2"/>
      <c r="D167" s="3"/>
    </row>
    <row r="168" ht="15.75" customHeight="1">
      <c r="B168" s="2"/>
      <c r="D168" s="3"/>
    </row>
    <row r="169" ht="15.75" customHeight="1">
      <c r="B169" s="2"/>
      <c r="D169" s="3"/>
    </row>
    <row r="170" ht="15.75" customHeight="1">
      <c r="B170" s="2"/>
      <c r="D170" s="3"/>
    </row>
    <row r="171" ht="15.75" customHeight="1">
      <c r="B171" s="2"/>
      <c r="D171" s="3"/>
    </row>
    <row r="172" ht="15.75" customHeight="1">
      <c r="B172" s="2"/>
      <c r="D172" s="3"/>
    </row>
    <row r="173" ht="15.75" customHeight="1">
      <c r="B173" s="2"/>
      <c r="D173" s="3"/>
    </row>
    <row r="174" ht="15.75" customHeight="1">
      <c r="B174" s="2"/>
      <c r="D174" s="3"/>
    </row>
    <row r="175" ht="15.75" customHeight="1">
      <c r="B175" s="2"/>
      <c r="D175" s="3"/>
    </row>
    <row r="176" ht="15.75" customHeight="1">
      <c r="B176" s="2"/>
      <c r="D176" s="3"/>
    </row>
    <row r="177" ht="15.75" customHeight="1">
      <c r="B177" s="2"/>
      <c r="D177" s="3"/>
    </row>
    <row r="178" ht="15.75" customHeight="1">
      <c r="B178" s="2"/>
      <c r="D178" s="3"/>
    </row>
    <row r="179" ht="15.75" customHeight="1">
      <c r="B179" s="2"/>
      <c r="D179" s="3"/>
    </row>
    <row r="180" ht="15.75" customHeight="1">
      <c r="B180" s="2"/>
      <c r="D180" s="3"/>
    </row>
    <row r="181" ht="15.75" customHeight="1">
      <c r="B181" s="2"/>
      <c r="D181" s="3"/>
    </row>
    <row r="182" ht="15.75" customHeight="1">
      <c r="B182" s="2"/>
      <c r="D182" s="3"/>
    </row>
    <row r="183" ht="15.75" customHeight="1">
      <c r="B183" s="2"/>
      <c r="D183" s="3"/>
    </row>
    <row r="184" ht="15.75" customHeight="1">
      <c r="B184" s="2"/>
      <c r="D184" s="3"/>
    </row>
    <row r="185" ht="15.75" customHeight="1">
      <c r="B185" s="2"/>
      <c r="D185" s="3"/>
    </row>
    <row r="186" ht="15.75" customHeight="1">
      <c r="B186" s="2"/>
      <c r="D186" s="3"/>
    </row>
    <row r="187" ht="15.75" customHeight="1">
      <c r="B187" s="2"/>
      <c r="D187" s="3"/>
    </row>
    <row r="188" ht="15.75" customHeight="1">
      <c r="B188" s="2"/>
      <c r="D188" s="3"/>
    </row>
    <row r="189" ht="15.75" customHeight="1">
      <c r="B189" s="2"/>
      <c r="D189" s="3"/>
    </row>
    <row r="190" ht="15.75" customHeight="1">
      <c r="B190" s="2"/>
      <c r="D190" s="3"/>
    </row>
    <row r="191" ht="15.75" customHeight="1">
      <c r="B191" s="2"/>
      <c r="D191" s="3"/>
    </row>
    <row r="192" ht="15.75" customHeight="1">
      <c r="B192" s="2"/>
      <c r="D192" s="3"/>
    </row>
    <row r="193" ht="15.75" customHeight="1">
      <c r="B193" s="2"/>
      <c r="D193" s="3"/>
    </row>
    <row r="194" ht="15.75" customHeight="1">
      <c r="B194" s="2"/>
      <c r="D194" s="3"/>
    </row>
    <row r="195" ht="15.75" customHeight="1">
      <c r="B195" s="2"/>
      <c r="D195" s="3"/>
    </row>
    <row r="196" ht="15.75" customHeight="1">
      <c r="B196" s="2"/>
      <c r="D196" s="3"/>
    </row>
    <row r="197" ht="15.75" customHeight="1">
      <c r="B197" s="2"/>
      <c r="D197" s="3"/>
    </row>
    <row r="198" ht="15.75" customHeight="1">
      <c r="B198" s="2"/>
      <c r="D198" s="3"/>
    </row>
    <row r="199" ht="15.75" customHeight="1">
      <c r="B199" s="2"/>
      <c r="D199" s="3"/>
    </row>
    <row r="200" ht="15.75" customHeight="1">
      <c r="B200" s="2"/>
      <c r="D200" s="3"/>
    </row>
    <row r="201" ht="15.75" customHeight="1">
      <c r="B201" s="2"/>
      <c r="D201" s="3"/>
    </row>
    <row r="202" ht="15.75" customHeight="1">
      <c r="B202" s="2"/>
      <c r="D202" s="3"/>
    </row>
    <row r="203" ht="15.75" customHeight="1">
      <c r="B203" s="2"/>
      <c r="D203" s="3"/>
    </row>
    <row r="204" ht="15.75" customHeight="1">
      <c r="B204" s="2"/>
      <c r="D204" s="3"/>
    </row>
    <row r="205" ht="15.75" customHeight="1">
      <c r="B205" s="2"/>
      <c r="D205" s="3"/>
    </row>
    <row r="206" ht="15.75" customHeight="1">
      <c r="B206" s="2"/>
      <c r="D206" s="3"/>
    </row>
    <row r="207" ht="15.75" customHeight="1">
      <c r="B207" s="2"/>
      <c r="D207" s="3"/>
    </row>
    <row r="208" ht="15.75" customHeight="1">
      <c r="B208" s="2"/>
      <c r="D208" s="3"/>
    </row>
    <row r="209" ht="15.75" customHeight="1">
      <c r="B209" s="2"/>
      <c r="D209" s="3"/>
    </row>
    <row r="210" ht="15.75" customHeight="1">
      <c r="B210" s="2"/>
      <c r="D210" s="3"/>
    </row>
    <row r="211" ht="15.75" customHeight="1">
      <c r="B211" s="2"/>
      <c r="D211" s="3"/>
    </row>
    <row r="212" ht="15.75" customHeight="1">
      <c r="B212" s="2"/>
      <c r="D212" s="3"/>
    </row>
    <row r="213" ht="15.75" customHeight="1">
      <c r="B213" s="2"/>
      <c r="D213" s="3"/>
    </row>
    <row r="214" ht="15.75" customHeight="1">
      <c r="B214" s="2"/>
      <c r="D214" s="3"/>
    </row>
    <row r="215" ht="15.75" customHeight="1">
      <c r="B215" s="2"/>
      <c r="D215" s="3"/>
    </row>
    <row r="216" ht="15.75" customHeight="1">
      <c r="B216" s="2"/>
      <c r="D216" s="3"/>
    </row>
    <row r="217" ht="15.75" customHeight="1">
      <c r="B217" s="2"/>
      <c r="D217" s="3"/>
    </row>
    <row r="218" ht="15.75" customHeight="1">
      <c r="B218" s="2"/>
      <c r="D218" s="3"/>
    </row>
    <row r="219" ht="15.75" customHeight="1">
      <c r="B219" s="2"/>
      <c r="D219" s="3"/>
    </row>
    <row r="220" ht="15.75" customHeight="1">
      <c r="B220" s="2"/>
      <c r="D220" s="3"/>
    </row>
    <row r="221" ht="15.75" customHeight="1">
      <c r="B221" s="2"/>
      <c r="D221" s="3"/>
    </row>
    <row r="222" ht="15.75" customHeight="1">
      <c r="B222" s="2"/>
      <c r="D222" s="3"/>
    </row>
    <row r="223" ht="15.75" customHeight="1">
      <c r="B223" s="2"/>
      <c r="D223" s="3"/>
    </row>
    <row r="224" ht="15.75" customHeight="1">
      <c r="B224" s="2"/>
      <c r="D224" s="3"/>
    </row>
    <row r="225" ht="15.75" customHeight="1">
      <c r="B225" s="23"/>
      <c r="D225" s="3"/>
    </row>
    <row r="226" ht="15.75" customHeight="1">
      <c r="B226" s="23"/>
      <c r="D226" s="3"/>
    </row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0.38"/>
    <col customWidth="1" min="2" max="2" width="28.38"/>
    <col customWidth="1" min="3" max="3" width="19.13"/>
    <col customWidth="1" min="4" max="4" width="8.5"/>
    <col customWidth="1" min="5" max="5" width="7.13"/>
    <col customWidth="1" min="6" max="6" width="12.63"/>
  </cols>
  <sheetData>
    <row r="1" ht="15.75" customHeight="1">
      <c r="A1" s="31" t="s">
        <v>45</v>
      </c>
      <c r="B1" s="32" t="s">
        <v>46</v>
      </c>
      <c r="C1" s="32" t="s">
        <v>47</v>
      </c>
      <c r="D1" s="33" t="s">
        <v>48</v>
      </c>
      <c r="E1" s="32" t="s">
        <v>49</v>
      </c>
      <c r="F1" s="34" t="s">
        <v>50</v>
      </c>
      <c r="G1" s="34" t="s">
        <v>51</v>
      </c>
      <c r="H1" s="34" t="s">
        <v>52</v>
      </c>
      <c r="I1" s="34" t="s">
        <v>53</v>
      </c>
      <c r="J1" s="34" t="s">
        <v>54</v>
      </c>
      <c r="K1" s="34" t="s">
        <v>55</v>
      </c>
      <c r="L1" s="34" t="s">
        <v>56</v>
      </c>
      <c r="M1" s="34" t="s">
        <v>57</v>
      </c>
      <c r="N1" s="34" t="s">
        <v>58</v>
      </c>
      <c r="O1" s="34" t="s">
        <v>59</v>
      </c>
      <c r="P1" s="34" t="s">
        <v>60</v>
      </c>
      <c r="Q1" s="34" t="s">
        <v>61</v>
      </c>
      <c r="R1" s="34" t="s">
        <v>62</v>
      </c>
      <c r="S1" s="34" t="s">
        <v>63</v>
      </c>
      <c r="T1" s="34" t="s">
        <v>64</v>
      </c>
      <c r="U1" s="34" t="s">
        <v>65</v>
      </c>
      <c r="V1" s="34" t="s">
        <v>66</v>
      </c>
      <c r="W1" s="34" t="s">
        <v>67</v>
      </c>
      <c r="X1" s="34" t="s">
        <v>68</v>
      </c>
      <c r="Y1" s="34" t="s">
        <v>69</v>
      </c>
      <c r="Z1" s="35" t="s">
        <v>70</v>
      </c>
    </row>
    <row r="2" ht="15.75" customHeight="1">
      <c r="A2" s="36" t="s">
        <v>71</v>
      </c>
      <c r="B2" s="37" t="s">
        <v>72</v>
      </c>
      <c r="C2" s="38" t="s">
        <v>73</v>
      </c>
      <c r="D2" s="39">
        <v>0.29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1"/>
    </row>
    <row r="3" ht="15.75" customHeight="1">
      <c r="A3" s="42" t="s">
        <v>74</v>
      </c>
      <c r="B3" s="43" t="s">
        <v>75</v>
      </c>
      <c r="C3" s="44" t="s">
        <v>73</v>
      </c>
      <c r="D3" s="45">
        <v>0.15</v>
      </c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7"/>
    </row>
    <row r="4" ht="15.75" customHeight="1">
      <c r="A4" s="36" t="s">
        <v>76</v>
      </c>
      <c r="B4" s="37" t="s">
        <v>77</v>
      </c>
      <c r="C4" s="38" t="s">
        <v>73</v>
      </c>
      <c r="D4" s="39">
        <v>0.2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1"/>
    </row>
    <row r="5" ht="15.75" customHeight="1">
      <c r="A5" s="42" t="s">
        <v>78</v>
      </c>
      <c r="B5" s="43" t="s">
        <v>79</v>
      </c>
      <c r="C5" s="44" t="s">
        <v>73</v>
      </c>
      <c r="D5" s="45">
        <v>0.07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</row>
    <row r="6" ht="15.75" customHeight="1">
      <c r="A6" s="36" t="s">
        <v>80</v>
      </c>
      <c r="B6" s="37" t="s">
        <v>81</v>
      </c>
      <c r="C6" s="38" t="s">
        <v>73</v>
      </c>
      <c r="D6" s="39">
        <v>0.22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1"/>
    </row>
    <row r="7" ht="14.25" customHeight="1">
      <c r="A7" s="42" t="s">
        <v>82</v>
      </c>
      <c r="B7" s="43" t="s">
        <v>83</v>
      </c>
      <c r="C7" s="44" t="s">
        <v>73</v>
      </c>
      <c r="D7" s="45">
        <v>0.1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7"/>
    </row>
    <row r="8" ht="15.75" customHeight="1">
      <c r="A8" s="36" t="s">
        <v>84</v>
      </c>
      <c r="B8" s="37" t="s">
        <v>85</v>
      </c>
      <c r="C8" s="38" t="s">
        <v>73</v>
      </c>
      <c r="D8" s="39">
        <v>0.76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1"/>
    </row>
    <row r="9" ht="15.0" customHeight="1">
      <c r="A9" s="42" t="s">
        <v>86</v>
      </c>
      <c r="B9" s="43" t="s">
        <v>87</v>
      </c>
      <c r="C9" s="44" t="s">
        <v>88</v>
      </c>
      <c r="D9" s="45">
        <v>0.03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7"/>
    </row>
    <row r="10" ht="15.75" customHeight="1">
      <c r="A10" s="36" t="s">
        <v>89</v>
      </c>
      <c r="B10" s="37" t="s">
        <v>90</v>
      </c>
      <c r="C10" s="38" t="s">
        <v>88</v>
      </c>
      <c r="D10" s="39">
        <v>0.02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1"/>
    </row>
    <row r="11" ht="15.75" customHeight="1">
      <c r="A11" s="42" t="s">
        <v>91</v>
      </c>
      <c r="B11" s="43" t="s">
        <v>92</v>
      </c>
      <c r="C11" s="44" t="s">
        <v>88</v>
      </c>
      <c r="D11" s="45">
        <v>0.05</v>
      </c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7"/>
    </row>
    <row r="12" ht="15.75" customHeight="1">
      <c r="A12" s="36" t="s">
        <v>93</v>
      </c>
      <c r="B12" s="37" t="s">
        <v>94</v>
      </c>
      <c r="C12" s="38" t="s">
        <v>88</v>
      </c>
      <c r="D12" s="39">
        <v>0.04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1"/>
    </row>
    <row r="13" ht="15.75" customHeight="1">
      <c r="A13" s="42" t="s">
        <v>95</v>
      </c>
      <c r="B13" s="43" t="s">
        <v>96</v>
      </c>
      <c r="C13" s="44" t="s">
        <v>88</v>
      </c>
      <c r="D13" s="45">
        <v>0.06</v>
      </c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7"/>
    </row>
    <row r="14" ht="15.75" customHeight="1">
      <c r="A14" s="36" t="s">
        <v>97</v>
      </c>
      <c r="B14" s="37" t="s">
        <v>98</v>
      </c>
      <c r="C14" s="38" t="s">
        <v>88</v>
      </c>
      <c r="D14" s="39">
        <v>0.21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1"/>
    </row>
    <row r="15" ht="15.75" customHeight="1">
      <c r="A15" s="42" t="s">
        <v>99</v>
      </c>
      <c r="B15" s="43" t="s">
        <v>100</v>
      </c>
      <c r="C15" s="44" t="s">
        <v>88</v>
      </c>
      <c r="D15" s="45">
        <v>0.22</v>
      </c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7"/>
    </row>
    <row r="16" ht="15.75" customHeight="1">
      <c r="A16" s="36" t="s">
        <v>101</v>
      </c>
      <c r="B16" s="37" t="s">
        <v>102</v>
      </c>
      <c r="C16" s="38" t="s">
        <v>88</v>
      </c>
      <c r="D16" s="39">
        <v>0.12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1"/>
    </row>
    <row r="17" ht="15.75" customHeight="1">
      <c r="A17" s="42" t="s">
        <v>103</v>
      </c>
      <c r="B17" s="43" t="s">
        <v>104</v>
      </c>
      <c r="C17" s="44" t="s">
        <v>88</v>
      </c>
      <c r="D17" s="45">
        <v>0.12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7"/>
    </row>
    <row r="18" ht="15.75" customHeight="1">
      <c r="A18" s="36" t="s">
        <v>105</v>
      </c>
      <c r="B18" s="37" t="s">
        <v>106</v>
      </c>
      <c r="C18" s="38" t="s">
        <v>88</v>
      </c>
      <c r="D18" s="39">
        <v>0.01</v>
      </c>
      <c r="E18" s="40"/>
      <c r="F18" s="40"/>
      <c r="G18" s="40"/>
      <c r="H18" s="48" t="s">
        <v>107</v>
      </c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1"/>
    </row>
    <row r="19" ht="15.75" customHeight="1">
      <c r="A19" s="42" t="s">
        <v>108</v>
      </c>
      <c r="B19" s="43" t="s">
        <v>109</v>
      </c>
      <c r="C19" s="44" t="s">
        <v>88</v>
      </c>
      <c r="D19" s="45">
        <v>0.23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7"/>
    </row>
    <row r="20" ht="15.75" customHeight="1">
      <c r="A20" s="36" t="s">
        <v>110</v>
      </c>
      <c r="B20" s="49" t="s">
        <v>111</v>
      </c>
      <c r="C20" s="40" t="s">
        <v>73</v>
      </c>
      <c r="D20" s="50">
        <v>0.35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1"/>
    </row>
    <row r="21" ht="15.75" customHeight="1">
      <c r="A21" s="42" t="s">
        <v>112</v>
      </c>
      <c r="B21" s="46" t="s">
        <v>113</v>
      </c>
      <c r="C21" s="46" t="s">
        <v>73</v>
      </c>
      <c r="D21" s="51">
        <v>0.12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7"/>
    </row>
    <row r="22" ht="15.75" customHeight="1">
      <c r="A22" s="36" t="s">
        <v>114</v>
      </c>
      <c r="B22" s="49" t="s">
        <v>115</v>
      </c>
      <c r="C22" s="40" t="s">
        <v>73</v>
      </c>
      <c r="D22" s="50">
        <v>0.41</v>
      </c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1"/>
    </row>
    <row r="23" ht="15.75" customHeight="1">
      <c r="A23" s="42" t="s">
        <v>116</v>
      </c>
      <c r="B23" s="46" t="s">
        <v>117</v>
      </c>
      <c r="C23" s="46" t="s">
        <v>73</v>
      </c>
      <c r="D23" s="51">
        <v>0.12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7"/>
    </row>
    <row r="24" ht="15.75" customHeight="1">
      <c r="A24" s="36" t="s">
        <v>118</v>
      </c>
      <c r="B24" s="49" t="s">
        <v>119</v>
      </c>
      <c r="C24" s="40" t="s">
        <v>73</v>
      </c>
      <c r="D24" s="52">
        <v>0.05</v>
      </c>
      <c r="E24" s="40"/>
      <c r="F24" s="48" t="s">
        <v>107</v>
      </c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1"/>
    </row>
    <row r="25" ht="15.75" customHeight="1">
      <c r="A25" s="42" t="s">
        <v>120</v>
      </c>
      <c r="B25" s="53" t="s">
        <v>121</v>
      </c>
      <c r="C25" s="46" t="s">
        <v>73</v>
      </c>
      <c r="D25" s="54">
        <v>0.05</v>
      </c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7"/>
    </row>
    <row r="26" ht="15.75" customHeight="1">
      <c r="A26" s="36" t="s">
        <v>122</v>
      </c>
      <c r="B26" s="40" t="s">
        <v>123</v>
      </c>
      <c r="C26" s="40" t="s">
        <v>73</v>
      </c>
      <c r="D26" s="50">
        <v>0.1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1"/>
    </row>
    <row r="27" ht="15.75" customHeight="1">
      <c r="A27" s="42" t="s">
        <v>124</v>
      </c>
      <c r="B27" s="46" t="s">
        <v>125</v>
      </c>
      <c r="C27" s="46" t="s">
        <v>73</v>
      </c>
      <c r="D27" s="51">
        <v>0.22</v>
      </c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7"/>
    </row>
    <row r="28" ht="15.75" customHeight="1">
      <c r="A28" s="36" t="s">
        <v>126</v>
      </c>
      <c r="B28" s="48" t="s">
        <v>127</v>
      </c>
      <c r="C28" s="40" t="s">
        <v>73</v>
      </c>
      <c r="D28" s="50">
        <v>0.16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1"/>
    </row>
    <row r="29" ht="15.75" customHeight="1">
      <c r="A29" s="42" t="s">
        <v>128</v>
      </c>
      <c r="B29" s="55" t="s">
        <v>129</v>
      </c>
      <c r="C29" s="46" t="s">
        <v>73</v>
      </c>
      <c r="D29" s="54">
        <v>0.18</v>
      </c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7"/>
    </row>
    <row r="30" ht="15.75" customHeight="1">
      <c r="A30" s="36" t="s">
        <v>130</v>
      </c>
      <c r="B30" s="40" t="s">
        <v>131</v>
      </c>
      <c r="C30" s="40" t="s">
        <v>73</v>
      </c>
      <c r="D30" s="50">
        <v>0.11</v>
      </c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1"/>
    </row>
    <row r="31" ht="15.75" customHeight="1">
      <c r="A31" s="42" t="s">
        <v>132</v>
      </c>
      <c r="B31" s="53" t="s">
        <v>133</v>
      </c>
      <c r="C31" s="46" t="s">
        <v>73</v>
      </c>
      <c r="D31" s="54">
        <v>0.08</v>
      </c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7"/>
    </row>
    <row r="32" ht="15.75" customHeight="1">
      <c r="A32" s="36" t="s">
        <v>134</v>
      </c>
      <c r="B32" s="40" t="s">
        <v>135</v>
      </c>
      <c r="C32" s="40" t="s">
        <v>73</v>
      </c>
      <c r="D32" s="50">
        <v>0.17</v>
      </c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1"/>
    </row>
    <row r="33" ht="15.75" customHeight="1">
      <c r="A33" s="42" t="s">
        <v>136</v>
      </c>
      <c r="B33" s="46" t="s">
        <v>137</v>
      </c>
      <c r="C33" s="46" t="s">
        <v>73</v>
      </c>
      <c r="D33" s="51">
        <v>0.12</v>
      </c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7"/>
    </row>
    <row r="34" ht="15.75" customHeight="1">
      <c r="A34" s="36" t="s">
        <v>138</v>
      </c>
      <c r="B34" s="40" t="s">
        <v>139</v>
      </c>
      <c r="C34" s="40" t="s">
        <v>73</v>
      </c>
      <c r="D34" s="50">
        <v>0.19</v>
      </c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1"/>
    </row>
    <row r="35" ht="15.75" customHeight="1">
      <c r="A35" s="42" t="s">
        <v>140</v>
      </c>
      <c r="B35" s="53" t="s">
        <v>141</v>
      </c>
      <c r="C35" s="46" t="s">
        <v>73</v>
      </c>
      <c r="D35" s="54">
        <v>0.48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7"/>
    </row>
    <row r="36" ht="15.75" customHeight="1">
      <c r="A36" s="36" t="s">
        <v>142</v>
      </c>
      <c r="B36" s="40" t="s">
        <v>143</v>
      </c>
      <c r="C36" s="40" t="s">
        <v>73</v>
      </c>
      <c r="D36" s="50">
        <v>0.38</v>
      </c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1"/>
    </row>
    <row r="37" ht="15.75" customHeight="1">
      <c r="A37" s="42" t="s">
        <v>144</v>
      </c>
      <c r="B37" s="53" t="s">
        <v>145</v>
      </c>
      <c r="C37" s="46" t="s">
        <v>73</v>
      </c>
      <c r="D37" s="51">
        <v>1.23</v>
      </c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7"/>
    </row>
    <row r="38" ht="15.75" customHeight="1">
      <c r="A38" s="36" t="s">
        <v>146</v>
      </c>
      <c r="B38" s="49" t="s">
        <v>147</v>
      </c>
      <c r="C38" s="40" t="s">
        <v>73</v>
      </c>
      <c r="D38" s="50">
        <v>0.78</v>
      </c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1"/>
    </row>
    <row r="39" ht="15.75" customHeight="1">
      <c r="A39" s="42" t="s">
        <v>148</v>
      </c>
      <c r="B39" s="53" t="s">
        <v>149</v>
      </c>
      <c r="C39" s="46" t="s">
        <v>73</v>
      </c>
      <c r="D39" s="51">
        <v>0.37</v>
      </c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7"/>
    </row>
    <row r="40" ht="15.75" customHeight="1">
      <c r="A40" s="36" t="s">
        <v>150</v>
      </c>
      <c r="B40" s="49" t="s">
        <v>151</v>
      </c>
      <c r="C40" s="40" t="s">
        <v>73</v>
      </c>
      <c r="D40" s="50">
        <v>0.25</v>
      </c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1"/>
    </row>
    <row r="41" ht="15.75" customHeight="1">
      <c r="A41" s="42" t="s">
        <v>152</v>
      </c>
      <c r="B41" s="53" t="s">
        <v>153</v>
      </c>
      <c r="C41" s="46" t="s">
        <v>88</v>
      </c>
      <c r="D41" s="54">
        <v>0.06</v>
      </c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7"/>
    </row>
    <row r="42" ht="15.75" customHeight="1">
      <c r="A42" s="36" t="s">
        <v>154</v>
      </c>
      <c r="B42" s="40" t="s">
        <v>155</v>
      </c>
      <c r="C42" s="40" t="s">
        <v>88</v>
      </c>
      <c r="D42" s="50">
        <v>0.32</v>
      </c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1"/>
    </row>
    <row r="43" ht="15.75" customHeight="1">
      <c r="A43" s="42" t="s">
        <v>156</v>
      </c>
      <c r="B43" s="46" t="s">
        <v>157</v>
      </c>
      <c r="C43" s="46" t="s">
        <v>88</v>
      </c>
      <c r="D43" s="51">
        <v>0.02</v>
      </c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7"/>
    </row>
    <row r="44" ht="15.75" customHeight="1">
      <c r="A44" s="56" t="s">
        <v>158</v>
      </c>
      <c r="B44" s="38" t="s">
        <v>159</v>
      </c>
      <c r="C44" s="38" t="s">
        <v>160</v>
      </c>
      <c r="D44" s="52"/>
      <c r="E44" s="48">
        <v>0.62</v>
      </c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1"/>
    </row>
    <row r="45" ht="15.75" customHeight="1">
      <c r="A45" s="57"/>
      <c r="B45" s="46"/>
      <c r="C45" s="46"/>
      <c r="D45" s="51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7"/>
    </row>
    <row r="46" ht="15.75" customHeight="1">
      <c r="A46" s="58"/>
      <c r="B46" s="40"/>
      <c r="C46" s="40"/>
      <c r="D46" s="5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1"/>
    </row>
    <row r="47" ht="15.75" customHeight="1">
      <c r="A47" s="57"/>
      <c r="B47" s="46"/>
      <c r="C47" s="46"/>
      <c r="D47" s="51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7"/>
    </row>
    <row r="48" ht="15.75" customHeight="1">
      <c r="A48" s="58"/>
      <c r="B48" s="40"/>
      <c r="C48" s="5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1"/>
    </row>
    <row r="49" ht="15.75" customHeight="1">
      <c r="A49" s="57"/>
      <c r="B49" s="46"/>
      <c r="C49" s="51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7"/>
    </row>
    <row r="50" ht="15.75" customHeight="1">
      <c r="A50" s="58"/>
      <c r="B50" s="40"/>
      <c r="C50" s="5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1"/>
    </row>
    <row r="51" ht="15.75" customHeight="1">
      <c r="A51" s="57"/>
      <c r="B51" s="46"/>
      <c r="C51" s="51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7"/>
    </row>
    <row r="52" ht="15.75" customHeight="1">
      <c r="A52" s="58"/>
      <c r="B52" s="40"/>
      <c r="C52" s="5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1"/>
    </row>
    <row r="53" ht="15.75" customHeight="1">
      <c r="A53" s="57"/>
      <c r="B53" s="46"/>
      <c r="C53" s="51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7"/>
    </row>
    <row r="54" ht="15.75" customHeight="1">
      <c r="A54" s="58"/>
      <c r="B54" s="40"/>
      <c r="C54" s="40"/>
      <c r="D54" s="5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1"/>
    </row>
    <row r="55" ht="15.75" customHeight="1">
      <c r="A55" s="57"/>
      <c r="B55" s="46"/>
      <c r="C55" s="46"/>
      <c r="D55" s="51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7"/>
    </row>
    <row r="56" ht="15.75" customHeight="1">
      <c r="A56" s="58"/>
      <c r="B56" s="40"/>
      <c r="C56" s="40"/>
      <c r="D56" s="5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1"/>
    </row>
    <row r="57" ht="15.75" customHeight="1">
      <c r="A57" s="57"/>
      <c r="B57" s="46"/>
      <c r="C57" s="46"/>
      <c r="D57" s="51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7"/>
    </row>
    <row r="58" ht="15.75" customHeight="1">
      <c r="A58" s="58"/>
      <c r="B58" s="40"/>
      <c r="C58" s="40"/>
      <c r="D58" s="5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1"/>
    </row>
    <row r="59" ht="15.75" customHeight="1">
      <c r="A59" s="57"/>
      <c r="B59" s="46"/>
      <c r="C59" s="46"/>
      <c r="D59" s="51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7"/>
    </row>
    <row r="60" ht="15.75" customHeight="1">
      <c r="A60" s="58"/>
      <c r="B60" s="40"/>
      <c r="C60" s="40"/>
      <c r="D60" s="5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1"/>
    </row>
    <row r="61" ht="15.75" customHeight="1">
      <c r="A61" s="57"/>
      <c r="B61" s="46"/>
      <c r="C61" s="46"/>
      <c r="D61" s="51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7"/>
    </row>
    <row r="62" ht="15.75" customHeight="1">
      <c r="A62" s="58"/>
      <c r="B62" s="40"/>
      <c r="C62" s="40"/>
      <c r="D62" s="5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1"/>
    </row>
    <row r="63" ht="15.75" customHeight="1">
      <c r="A63" s="57"/>
      <c r="B63" s="46"/>
      <c r="C63" s="46"/>
      <c r="D63" s="51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7"/>
    </row>
    <row r="64" ht="15.75" customHeight="1">
      <c r="A64" s="58"/>
      <c r="B64" s="40"/>
      <c r="C64" s="40"/>
      <c r="D64" s="5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1"/>
    </row>
    <row r="65" ht="15.75" customHeight="1">
      <c r="A65" s="57"/>
      <c r="B65" s="46"/>
      <c r="C65" s="46"/>
      <c r="D65" s="51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7"/>
    </row>
    <row r="66" ht="15.75" customHeight="1">
      <c r="A66" s="58"/>
      <c r="B66" s="40"/>
      <c r="C66" s="40"/>
      <c r="D66" s="5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1"/>
    </row>
    <row r="67" ht="15.75" customHeight="1">
      <c r="A67" s="57"/>
      <c r="B67" s="46"/>
      <c r="C67" s="46"/>
      <c r="D67" s="51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7"/>
    </row>
    <row r="68" ht="15.75" customHeight="1">
      <c r="A68" s="58"/>
      <c r="B68" s="40"/>
      <c r="C68" s="40"/>
      <c r="D68" s="5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1"/>
    </row>
    <row r="69" ht="15.75" customHeight="1">
      <c r="A69" s="57"/>
      <c r="B69" s="46"/>
      <c r="C69" s="46"/>
      <c r="D69" s="51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7"/>
    </row>
    <row r="70" ht="15.75" customHeight="1">
      <c r="A70" s="58"/>
      <c r="B70" s="40"/>
      <c r="C70" s="40"/>
      <c r="D70" s="5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1"/>
    </row>
    <row r="71" ht="15.75" customHeight="1">
      <c r="A71" s="57"/>
      <c r="B71" s="46"/>
      <c r="C71" s="46"/>
      <c r="D71" s="51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7"/>
    </row>
    <row r="72" ht="15.75" customHeight="1">
      <c r="A72" s="58"/>
      <c r="B72" s="40"/>
      <c r="C72" s="40"/>
      <c r="D72" s="5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1"/>
    </row>
    <row r="73" ht="15.75" customHeight="1">
      <c r="A73" s="57"/>
      <c r="B73" s="46"/>
      <c r="C73" s="46"/>
      <c r="D73" s="51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7"/>
    </row>
    <row r="74" ht="15.75" customHeight="1">
      <c r="A74" s="58"/>
      <c r="B74" s="40"/>
      <c r="C74" s="40"/>
      <c r="D74" s="5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1"/>
    </row>
    <row r="75" ht="15.75" customHeight="1">
      <c r="A75" s="57"/>
      <c r="B75" s="46"/>
      <c r="C75" s="46"/>
      <c r="D75" s="51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7"/>
    </row>
    <row r="76" ht="15.75" customHeight="1">
      <c r="A76" s="58"/>
      <c r="B76" s="40"/>
      <c r="C76" s="40"/>
      <c r="D76" s="5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1"/>
    </row>
    <row r="77" ht="15.75" customHeight="1">
      <c r="A77" s="57"/>
      <c r="B77" s="46"/>
      <c r="C77" s="46"/>
      <c r="D77" s="51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7"/>
    </row>
    <row r="78" ht="15.75" customHeight="1">
      <c r="A78" s="58"/>
      <c r="B78" s="40"/>
      <c r="C78" s="40"/>
      <c r="D78" s="5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1"/>
    </row>
    <row r="79" ht="15.75" customHeight="1">
      <c r="A79" s="57"/>
      <c r="B79" s="46"/>
      <c r="C79" s="46"/>
      <c r="D79" s="51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7"/>
    </row>
    <row r="80" ht="15.75" customHeight="1">
      <c r="A80" s="58"/>
      <c r="B80" s="40"/>
      <c r="C80" s="40"/>
      <c r="D80" s="5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1"/>
    </row>
    <row r="81" ht="15.75" customHeight="1">
      <c r="A81" s="57"/>
      <c r="B81" s="46"/>
      <c r="C81" s="46"/>
      <c r="D81" s="51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7"/>
    </row>
    <row r="82" ht="15.75" customHeight="1">
      <c r="A82" s="58"/>
      <c r="B82" s="40"/>
      <c r="C82" s="40"/>
      <c r="D82" s="5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1"/>
    </row>
    <row r="83" ht="15.75" customHeight="1">
      <c r="A83" s="57"/>
      <c r="B83" s="46"/>
      <c r="C83" s="46"/>
      <c r="D83" s="51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7"/>
    </row>
    <row r="84" ht="15.75" customHeight="1">
      <c r="A84" s="58"/>
      <c r="B84" s="40"/>
      <c r="C84" s="40"/>
      <c r="D84" s="5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1"/>
    </row>
    <row r="85" ht="15.75" customHeight="1">
      <c r="A85" s="57"/>
      <c r="B85" s="46"/>
      <c r="C85" s="46"/>
      <c r="D85" s="51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7"/>
    </row>
    <row r="86" ht="15.75" customHeight="1">
      <c r="A86" s="58"/>
      <c r="B86" s="40"/>
      <c r="C86" s="40"/>
      <c r="D86" s="5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1"/>
    </row>
    <row r="87" ht="15.75" customHeight="1">
      <c r="A87" s="57"/>
      <c r="B87" s="46"/>
      <c r="C87" s="46"/>
      <c r="D87" s="51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7"/>
    </row>
    <row r="88" ht="15.75" customHeight="1">
      <c r="A88" s="58"/>
      <c r="B88" s="40"/>
      <c r="C88" s="40"/>
      <c r="D88" s="5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1"/>
    </row>
    <row r="89" ht="15.75" customHeight="1">
      <c r="A89" s="57"/>
      <c r="B89" s="46"/>
      <c r="C89" s="46"/>
      <c r="D89" s="51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7"/>
    </row>
    <row r="90" ht="15.75" customHeight="1">
      <c r="A90" s="58"/>
      <c r="B90" s="40"/>
      <c r="C90" s="40"/>
      <c r="D90" s="5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1"/>
    </row>
    <row r="91" ht="15.75" customHeight="1">
      <c r="A91" s="57"/>
      <c r="B91" s="46"/>
      <c r="C91" s="46"/>
      <c r="D91" s="51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7"/>
    </row>
    <row r="92" ht="15.75" customHeight="1">
      <c r="A92" s="58"/>
      <c r="B92" s="40"/>
      <c r="C92" s="40"/>
      <c r="D92" s="5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1"/>
    </row>
    <row r="93" ht="15.75" customHeight="1">
      <c r="A93" s="57"/>
      <c r="B93" s="46"/>
      <c r="C93" s="46"/>
      <c r="D93" s="51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7"/>
    </row>
    <row r="94" ht="15.75" customHeight="1">
      <c r="A94" s="58"/>
      <c r="B94" s="40"/>
      <c r="C94" s="40"/>
      <c r="D94" s="5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1"/>
    </row>
    <row r="95" ht="15.75" customHeight="1">
      <c r="A95" s="57"/>
      <c r="B95" s="46"/>
      <c r="C95" s="46"/>
      <c r="D95" s="51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7"/>
    </row>
    <row r="96" ht="15.75" customHeight="1">
      <c r="A96" s="58"/>
      <c r="B96" s="40"/>
      <c r="C96" s="40"/>
      <c r="D96" s="5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1"/>
    </row>
    <row r="97" ht="15.75" customHeight="1">
      <c r="A97" s="57"/>
      <c r="B97" s="46"/>
      <c r="C97" s="46"/>
      <c r="D97" s="51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7"/>
    </row>
    <row r="98" ht="15.75" customHeight="1">
      <c r="A98" s="58"/>
      <c r="B98" s="40"/>
      <c r="C98" s="40"/>
      <c r="D98" s="5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1"/>
    </row>
    <row r="99" ht="15.75" customHeight="1">
      <c r="A99" s="57"/>
      <c r="B99" s="46"/>
      <c r="C99" s="46"/>
      <c r="D99" s="51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7"/>
    </row>
    <row r="100" ht="15.75" customHeight="1">
      <c r="A100" s="58"/>
      <c r="B100" s="40"/>
      <c r="C100" s="40"/>
      <c r="D100" s="5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1"/>
    </row>
    <row r="101" ht="15.75" customHeight="1">
      <c r="A101" s="57"/>
      <c r="B101" s="46"/>
      <c r="C101" s="46"/>
      <c r="D101" s="51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7"/>
    </row>
    <row r="102" ht="15.75" customHeight="1">
      <c r="A102" s="58"/>
      <c r="B102" s="40"/>
      <c r="C102" s="40"/>
      <c r="D102" s="5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1"/>
    </row>
    <row r="103" ht="15.75" customHeight="1">
      <c r="A103" s="57"/>
      <c r="B103" s="46"/>
      <c r="C103" s="46"/>
      <c r="D103" s="51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7"/>
    </row>
    <row r="104" ht="15.75" customHeight="1">
      <c r="A104" s="58"/>
      <c r="B104" s="40"/>
      <c r="C104" s="40"/>
      <c r="D104" s="5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1"/>
    </row>
    <row r="105" ht="15.75" customHeight="1">
      <c r="A105" s="57"/>
      <c r="B105" s="46"/>
      <c r="C105" s="46"/>
      <c r="D105" s="51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7"/>
    </row>
    <row r="106" ht="15.75" customHeight="1">
      <c r="A106" s="58"/>
      <c r="B106" s="40"/>
      <c r="C106" s="40"/>
      <c r="D106" s="5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1"/>
    </row>
    <row r="107" ht="15.75" customHeight="1">
      <c r="A107" s="57"/>
      <c r="B107" s="46"/>
      <c r="C107" s="46"/>
      <c r="D107" s="51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7"/>
    </row>
    <row r="108" ht="15.75" customHeight="1">
      <c r="A108" s="58"/>
      <c r="B108" s="40"/>
      <c r="C108" s="40"/>
      <c r="D108" s="5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1"/>
    </row>
    <row r="109" ht="15.75" customHeight="1">
      <c r="A109" s="57"/>
      <c r="B109" s="46"/>
      <c r="C109" s="46"/>
      <c r="D109" s="51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7"/>
    </row>
    <row r="110" ht="15.75" customHeight="1">
      <c r="A110" s="58"/>
      <c r="B110" s="40"/>
      <c r="C110" s="40"/>
      <c r="D110" s="5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1"/>
    </row>
    <row r="111" ht="15.75" customHeight="1">
      <c r="A111" s="57"/>
      <c r="B111" s="46"/>
      <c r="C111" s="46"/>
      <c r="D111" s="51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7"/>
    </row>
    <row r="112" ht="15.75" customHeight="1">
      <c r="A112" s="58"/>
      <c r="B112" s="40"/>
      <c r="C112" s="40"/>
      <c r="D112" s="5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1"/>
    </row>
    <row r="113" ht="15.75" customHeight="1">
      <c r="A113" s="57"/>
      <c r="B113" s="46"/>
      <c r="C113" s="46"/>
      <c r="D113" s="51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7"/>
    </row>
    <row r="114" ht="15.75" customHeight="1">
      <c r="A114" s="58"/>
      <c r="B114" s="40"/>
      <c r="C114" s="40"/>
      <c r="D114" s="5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1"/>
    </row>
    <row r="115" ht="15.75" customHeight="1">
      <c r="A115" s="57"/>
      <c r="B115" s="46"/>
      <c r="C115" s="46"/>
      <c r="D115" s="51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7"/>
    </row>
    <row r="116" ht="15.75" customHeight="1">
      <c r="A116" s="58"/>
      <c r="B116" s="40"/>
      <c r="C116" s="40"/>
      <c r="D116" s="5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1"/>
    </row>
    <row r="117" ht="15.75" customHeight="1">
      <c r="A117" s="57"/>
      <c r="B117" s="46"/>
      <c r="C117" s="46"/>
      <c r="D117" s="51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7"/>
    </row>
    <row r="118" ht="15.75" customHeight="1">
      <c r="A118" s="58"/>
      <c r="B118" s="40"/>
      <c r="C118" s="40"/>
      <c r="D118" s="5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1"/>
    </row>
    <row r="119" ht="15.75" customHeight="1">
      <c r="A119" s="57"/>
      <c r="B119" s="46"/>
      <c r="C119" s="46"/>
      <c r="D119" s="51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7"/>
    </row>
    <row r="120" ht="15.75" customHeight="1">
      <c r="A120" s="58"/>
      <c r="B120" s="40"/>
      <c r="C120" s="40"/>
      <c r="D120" s="5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1"/>
    </row>
    <row r="121" ht="15.75" customHeight="1">
      <c r="A121" s="57"/>
      <c r="B121" s="46"/>
      <c r="C121" s="46"/>
      <c r="D121" s="51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7"/>
    </row>
    <row r="122" ht="15.75" customHeight="1">
      <c r="A122" s="58"/>
      <c r="B122" s="40"/>
      <c r="C122" s="40"/>
      <c r="D122" s="5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1"/>
    </row>
    <row r="123" ht="15.75" customHeight="1">
      <c r="A123" s="57"/>
      <c r="B123" s="46"/>
      <c r="C123" s="46"/>
      <c r="D123" s="51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7"/>
    </row>
    <row r="124" ht="15.75" customHeight="1">
      <c r="A124" s="58"/>
      <c r="B124" s="40"/>
      <c r="C124" s="40"/>
      <c r="D124" s="5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1"/>
    </row>
    <row r="125" ht="15.75" customHeight="1">
      <c r="A125" s="57"/>
      <c r="B125" s="46"/>
      <c r="C125" s="46"/>
      <c r="D125" s="51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7"/>
    </row>
    <row r="126" ht="15.75" customHeight="1">
      <c r="A126" s="58"/>
      <c r="B126" s="40"/>
      <c r="C126" s="40"/>
      <c r="D126" s="5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1"/>
    </row>
    <row r="127" ht="15.75" customHeight="1">
      <c r="A127" s="57"/>
      <c r="B127" s="46"/>
      <c r="C127" s="46"/>
      <c r="D127" s="51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7"/>
    </row>
    <row r="128" ht="15.75" customHeight="1">
      <c r="A128" s="58"/>
      <c r="B128" s="40"/>
      <c r="C128" s="40"/>
      <c r="D128" s="5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1"/>
    </row>
    <row r="129" ht="15.75" customHeight="1">
      <c r="A129" s="57"/>
      <c r="B129" s="46"/>
      <c r="C129" s="46"/>
      <c r="D129" s="51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7"/>
    </row>
    <row r="130" ht="15.75" customHeight="1">
      <c r="A130" s="58"/>
      <c r="B130" s="40"/>
      <c r="C130" s="40"/>
      <c r="D130" s="5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1"/>
    </row>
    <row r="131" ht="15.75" customHeight="1">
      <c r="A131" s="57"/>
      <c r="B131" s="46"/>
      <c r="C131" s="46"/>
      <c r="D131" s="51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7"/>
    </row>
    <row r="132" ht="15.75" customHeight="1">
      <c r="A132" s="58"/>
      <c r="B132" s="40"/>
      <c r="C132" s="40"/>
      <c r="D132" s="5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1"/>
    </row>
    <row r="133" ht="15.75" customHeight="1">
      <c r="A133" s="57"/>
      <c r="B133" s="46"/>
      <c r="C133" s="46"/>
      <c r="D133" s="51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7"/>
    </row>
    <row r="134" ht="15.75" customHeight="1">
      <c r="A134" s="58"/>
      <c r="B134" s="40"/>
      <c r="C134" s="40"/>
      <c r="D134" s="5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1"/>
    </row>
    <row r="135" ht="15.75" customHeight="1">
      <c r="A135" s="57"/>
      <c r="B135" s="46"/>
      <c r="C135" s="46"/>
      <c r="D135" s="51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7"/>
    </row>
    <row r="136" ht="15.75" customHeight="1">
      <c r="A136" s="58"/>
      <c r="B136" s="40"/>
      <c r="C136" s="40"/>
      <c r="D136" s="5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1"/>
    </row>
    <row r="137" ht="15.75" customHeight="1">
      <c r="A137" s="57"/>
      <c r="B137" s="46"/>
      <c r="C137" s="46"/>
      <c r="D137" s="51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7"/>
    </row>
    <row r="138" ht="15.75" customHeight="1">
      <c r="A138" s="58"/>
      <c r="B138" s="40"/>
      <c r="C138" s="40"/>
      <c r="D138" s="5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1"/>
    </row>
    <row r="139" ht="15.75" customHeight="1">
      <c r="A139" s="57"/>
      <c r="B139" s="46"/>
      <c r="C139" s="46"/>
      <c r="D139" s="51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7"/>
    </row>
    <row r="140" ht="15.75" customHeight="1">
      <c r="A140" s="58"/>
      <c r="B140" s="40"/>
      <c r="C140" s="40"/>
      <c r="D140" s="5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1"/>
    </row>
    <row r="141" ht="15.75" customHeight="1">
      <c r="A141" s="57"/>
      <c r="B141" s="46"/>
      <c r="C141" s="46"/>
      <c r="D141" s="51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7"/>
    </row>
    <row r="142" ht="15.75" customHeight="1">
      <c r="A142" s="58"/>
      <c r="B142" s="40"/>
      <c r="C142" s="40"/>
      <c r="D142" s="5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1"/>
    </row>
    <row r="143" ht="15.75" customHeight="1">
      <c r="A143" s="57"/>
      <c r="B143" s="46"/>
      <c r="C143" s="46"/>
      <c r="D143" s="51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7"/>
    </row>
    <row r="144" ht="15.75" customHeight="1">
      <c r="A144" s="58"/>
      <c r="B144" s="40"/>
      <c r="C144" s="40"/>
      <c r="D144" s="5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1"/>
    </row>
    <row r="145" ht="15.75" customHeight="1">
      <c r="A145" s="57"/>
      <c r="B145" s="46"/>
      <c r="C145" s="46"/>
      <c r="D145" s="51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7"/>
    </row>
    <row r="146" ht="15.75" customHeight="1">
      <c r="A146" s="58"/>
      <c r="B146" s="40"/>
      <c r="C146" s="40"/>
      <c r="D146" s="5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1"/>
    </row>
    <row r="147" ht="15.75" customHeight="1">
      <c r="A147" s="57"/>
      <c r="B147" s="46"/>
      <c r="C147" s="46"/>
      <c r="D147" s="51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7"/>
    </row>
    <row r="148" ht="15.75" customHeight="1">
      <c r="A148" s="58"/>
      <c r="B148" s="40"/>
      <c r="C148" s="40"/>
      <c r="D148" s="5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1"/>
    </row>
    <row r="149" ht="15.75" customHeight="1">
      <c r="A149" s="57"/>
      <c r="B149" s="46"/>
      <c r="C149" s="46"/>
      <c r="D149" s="51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7"/>
    </row>
    <row r="150" ht="15.75" customHeight="1">
      <c r="A150" s="58"/>
      <c r="B150" s="40"/>
      <c r="C150" s="40"/>
      <c r="D150" s="5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1"/>
    </row>
    <row r="151" ht="15.75" customHeight="1">
      <c r="A151" s="57"/>
      <c r="B151" s="46"/>
      <c r="C151" s="46"/>
      <c r="D151" s="51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7"/>
    </row>
    <row r="152" ht="15.75" customHeight="1">
      <c r="A152" s="58"/>
      <c r="B152" s="40"/>
      <c r="C152" s="40"/>
      <c r="D152" s="5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1"/>
    </row>
    <row r="153" ht="15.75" customHeight="1">
      <c r="A153" s="57"/>
      <c r="B153" s="46"/>
      <c r="C153" s="46"/>
      <c r="D153" s="51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7"/>
    </row>
    <row r="154" ht="15.75" customHeight="1">
      <c r="A154" s="58"/>
      <c r="B154" s="40"/>
      <c r="C154" s="40"/>
      <c r="D154" s="5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1"/>
    </row>
    <row r="155" ht="15.75" customHeight="1">
      <c r="A155" s="57"/>
      <c r="B155" s="46"/>
      <c r="C155" s="46"/>
      <c r="D155" s="51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7"/>
    </row>
    <row r="156" ht="15.75" customHeight="1">
      <c r="A156" s="58"/>
      <c r="B156" s="40"/>
      <c r="C156" s="40"/>
      <c r="D156" s="5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1"/>
    </row>
    <row r="157" ht="15.75" customHeight="1">
      <c r="A157" s="57"/>
      <c r="B157" s="46"/>
      <c r="C157" s="46"/>
      <c r="D157" s="51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7"/>
    </row>
    <row r="158" ht="15.75" customHeight="1">
      <c r="A158" s="58"/>
      <c r="B158" s="40"/>
      <c r="C158" s="40"/>
      <c r="D158" s="5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1"/>
    </row>
    <row r="159" ht="15.75" customHeight="1">
      <c r="A159" s="57"/>
      <c r="B159" s="46"/>
      <c r="C159" s="46"/>
      <c r="D159" s="51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7"/>
    </row>
    <row r="160" ht="15.75" customHeight="1">
      <c r="A160" s="58"/>
      <c r="B160" s="40"/>
      <c r="C160" s="40"/>
      <c r="D160" s="5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1"/>
    </row>
    <row r="161" ht="15.75" customHeight="1">
      <c r="A161" s="57"/>
      <c r="B161" s="46"/>
      <c r="C161" s="46"/>
      <c r="D161" s="51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7"/>
    </row>
    <row r="162" ht="15.75" customHeight="1">
      <c r="A162" s="58"/>
      <c r="B162" s="40"/>
      <c r="C162" s="40"/>
      <c r="D162" s="5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1"/>
    </row>
    <row r="163" ht="15.75" customHeight="1">
      <c r="A163" s="57"/>
      <c r="B163" s="46"/>
      <c r="C163" s="46"/>
      <c r="D163" s="51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7"/>
    </row>
    <row r="164" ht="15.75" customHeight="1">
      <c r="A164" s="58"/>
      <c r="B164" s="40"/>
      <c r="C164" s="40"/>
      <c r="D164" s="5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1"/>
    </row>
    <row r="165" ht="15.75" customHeight="1">
      <c r="A165" s="57"/>
      <c r="B165" s="46"/>
      <c r="C165" s="46"/>
      <c r="D165" s="51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7"/>
    </row>
    <row r="166" ht="15.75" customHeight="1">
      <c r="A166" s="58"/>
      <c r="B166" s="40"/>
      <c r="C166" s="40"/>
      <c r="D166" s="5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1"/>
    </row>
    <row r="167" ht="15.75" customHeight="1">
      <c r="A167" s="57"/>
      <c r="B167" s="46"/>
      <c r="C167" s="46"/>
      <c r="D167" s="51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7"/>
    </row>
    <row r="168" ht="15.75" customHeight="1">
      <c r="A168" s="58"/>
      <c r="B168" s="40"/>
      <c r="C168" s="40"/>
      <c r="D168" s="5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1"/>
    </row>
    <row r="169" ht="15.75" customHeight="1">
      <c r="A169" s="57"/>
      <c r="B169" s="46"/>
      <c r="C169" s="46"/>
      <c r="D169" s="51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7"/>
    </row>
    <row r="170" ht="15.75" customHeight="1">
      <c r="A170" s="58"/>
      <c r="B170" s="40"/>
      <c r="C170" s="40"/>
      <c r="D170" s="5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1"/>
    </row>
    <row r="171" ht="15.75" customHeight="1">
      <c r="A171" s="57"/>
      <c r="B171" s="46"/>
      <c r="C171" s="46"/>
      <c r="D171" s="51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7"/>
    </row>
    <row r="172" ht="15.75" customHeight="1">
      <c r="A172" s="58"/>
      <c r="B172" s="40"/>
      <c r="C172" s="40"/>
      <c r="D172" s="5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1"/>
    </row>
    <row r="173" ht="15.75" customHeight="1">
      <c r="A173" s="57"/>
      <c r="B173" s="46"/>
      <c r="C173" s="46"/>
      <c r="D173" s="51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7"/>
    </row>
    <row r="174" ht="15.75" customHeight="1">
      <c r="A174" s="58"/>
      <c r="B174" s="40"/>
      <c r="C174" s="40"/>
      <c r="D174" s="5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1"/>
    </row>
    <row r="175" ht="15.75" customHeight="1">
      <c r="A175" s="57"/>
      <c r="B175" s="46"/>
      <c r="C175" s="46"/>
      <c r="D175" s="51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7"/>
    </row>
    <row r="176" ht="15.75" customHeight="1">
      <c r="A176" s="58"/>
      <c r="B176" s="40"/>
      <c r="C176" s="40"/>
      <c r="D176" s="5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1"/>
    </row>
    <row r="177" ht="15.75" customHeight="1">
      <c r="A177" s="57"/>
      <c r="B177" s="46"/>
      <c r="C177" s="46"/>
      <c r="D177" s="51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7"/>
    </row>
    <row r="178" ht="15.75" customHeight="1">
      <c r="A178" s="58"/>
      <c r="B178" s="40"/>
      <c r="C178" s="40"/>
      <c r="D178" s="5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1"/>
    </row>
    <row r="179" ht="15.75" customHeight="1">
      <c r="A179" s="57"/>
      <c r="B179" s="46"/>
      <c r="C179" s="46"/>
      <c r="D179" s="51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7"/>
    </row>
    <row r="180" ht="15.75" customHeight="1">
      <c r="A180" s="58"/>
      <c r="B180" s="40"/>
      <c r="C180" s="40"/>
      <c r="D180" s="5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1"/>
    </row>
    <row r="181" ht="15.75" customHeight="1">
      <c r="A181" s="57"/>
      <c r="B181" s="46"/>
      <c r="C181" s="46"/>
      <c r="D181" s="51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7"/>
    </row>
    <row r="182" ht="15.75" customHeight="1">
      <c r="A182" s="58"/>
      <c r="B182" s="40"/>
      <c r="C182" s="40"/>
      <c r="D182" s="5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1"/>
    </row>
    <row r="183" ht="15.75" customHeight="1">
      <c r="A183" s="57"/>
      <c r="B183" s="46"/>
      <c r="C183" s="46"/>
      <c r="D183" s="51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7"/>
    </row>
    <row r="184" ht="15.75" customHeight="1">
      <c r="A184" s="58"/>
      <c r="B184" s="40"/>
      <c r="C184" s="40"/>
      <c r="D184" s="5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1"/>
    </row>
    <row r="185" ht="15.75" customHeight="1">
      <c r="A185" s="57"/>
      <c r="B185" s="46"/>
      <c r="C185" s="46"/>
      <c r="D185" s="51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7"/>
    </row>
    <row r="186" ht="15.75" customHeight="1">
      <c r="A186" s="58"/>
      <c r="B186" s="40"/>
      <c r="C186" s="40"/>
      <c r="D186" s="5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1"/>
    </row>
    <row r="187" ht="15.75" customHeight="1">
      <c r="A187" s="57"/>
      <c r="B187" s="46"/>
      <c r="C187" s="46"/>
      <c r="D187" s="51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7"/>
    </row>
    <row r="188" ht="15.75" customHeight="1">
      <c r="A188" s="58"/>
      <c r="B188" s="40"/>
      <c r="C188" s="40"/>
      <c r="D188" s="5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1"/>
    </row>
    <row r="189" ht="15.75" customHeight="1">
      <c r="A189" s="57"/>
      <c r="B189" s="46"/>
      <c r="C189" s="46"/>
      <c r="D189" s="51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7"/>
    </row>
    <row r="190" ht="15.75" customHeight="1">
      <c r="A190" s="58"/>
      <c r="B190" s="40"/>
      <c r="C190" s="40"/>
      <c r="D190" s="5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1"/>
    </row>
    <row r="191" ht="15.75" customHeight="1">
      <c r="A191" s="57"/>
      <c r="B191" s="46"/>
      <c r="C191" s="46"/>
      <c r="D191" s="51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7"/>
    </row>
    <row r="192" ht="15.75" customHeight="1">
      <c r="A192" s="58"/>
      <c r="B192" s="40"/>
      <c r="C192" s="40"/>
      <c r="D192" s="5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1"/>
    </row>
    <row r="193" ht="15.75" customHeight="1">
      <c r="A193" s="57"/>
      <c r="B193" s="46"/>
      <c r="C193" s="46"/>
      <c r="D193" s="51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7"/>
    </row>
    <row r="194" ht="15.75" customHeight="1">
      <c r="A194" s="58"/>
      <c r="B194" s="40"/>
      <c r="C194" s="40"/>
      <c r="D194" s="5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1"/>
    </row>
    <row r="195" ht="15.75" customHeight="1">
      <c r="A195" s="57"/>
      <c r="B195" s="46"/>
      <c r="C195" s="46"/>
      <c r="D195" s="51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7"/>
    </row>
    <row r="196" ht="15.75" customHeight="1">
      <c r="A196" s="58"/>
      <c r="B196" s="40"/>
      <c r="C196" s="40"/>
      <c r="D196" s="5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1"/>
    </row>
    <row r="197" ht="15.75" customHeight="1">
      <c r="A197" s="57"/>
      <c r="B197" s="46"/>
      <c r="C197" s="46"/>
      <c r="D197" s="51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7"/>
    </row>
    <row r="198" ht="15.75" customHeight="1">
      <c r="A198" s="58"/>
      <c r="B198" s="40"/>
      <c r="C198" s="40"/>
      <c r="D198" s="5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1"/>
    </row>
    <row r="199" ht="15.75" customHeight="1">
      <c r="A199" s="57"/>
      <c r="B199" s="46"/>
      <c r="C199" s="46"/>
      <c r="D199" s="51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7"/>
    </row>
    <row r="200" ht="15.75" customHeight="1">
      <c r="A200" s="58"/>
      <c r="B200" s="40"/>
      <c r="C200" s="40"/>
      <c r="D200" s="5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1"/>
    </row>
    <row r="201" ht="15.75" customHeight="1">
      <c r="A201" s="57"/>
      <c r="B201" s="46"/>
      <c r="C201" s="46"/>
      <c r="D201" s="51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7"/>
    </row>
    <row r="202" ht="15.75" customHeight="1">
      <c r="A202" s="58"/>
      <c r="B202" s="40"/>
      <c r="C202" s="40"/>
      <c r="D202" s="5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1"/>
    </row>
    <row r="203" ht="15.75" customHeight="1">
      <c r="A203" s="57"/>
      <c r="B203" s="46"/>
      <c r="C203" s="46"/>
      <c r="D203" s="51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7"/>
    </row>
    <row r="204" ht="15.75" customHeight="1">
      <c r="A204" s="58"/>
      <c r="B204" s="40"/>
      <c r="C204" s="40"/>
      <c r="D204" s="5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1"/>
    </row>
    <row r="205" ht="15.75" customHeight="1">
      <c r="A205" s="57"/>
      <c r="B205" s="46"/>
      <c r="C205" s="46"/>
      <c r="D205" s="51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7"/>
    </row>
    <row r="206" ht="15.75" customHeight="1">
      <c r="A206" s="58"/>
      <c r="B206" s="40"/>
      <c r="C206" s="40"/>
      <c r="D206" s="5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1"/>
    </row>
    <row r="207" ht="15.75" customHeight="1">
      <c r="A207" s="57"/>
      <c r="B207" s="46"/>
      <c r="C207" s="46"/>
      <c r="D207" s="51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7"/>
    </row>
    <row r="208" ht="15.75" customHeight="1">
      <c r="A208" s="58"/>
      <c r="B208" s="40"/>
      <c r="C208" s="40"/>
      <c r="D208" s="5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1"/>
    </row>
    <row r="209" ht="15.75" customHeight="1">
      <c r="A209" s="57"/>
      <c r="B209" s="46"/>
      <c r="C209" s="46"/>
      <c r="D209" s="51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7"/>
    </row>
    <row r="210" ht="15.75" customHeight="1">
      <c r="A210" s="58"/>
      <c r="B210" s="40"/>
      <c r="C210" s="40"/>
      <c r="D210" s="5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1"/>
    </row>
    <row r="211" ht="15.75" customHeight="1">
      <c r="A211" s="57"/>
      <c r="B211" s="46"/>
      <c r="C211" s="46"/>
      <c r="D211" s="51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7"/>
    </row>
    <row r="212" ht="15.75" customHeight="1">
      <c r="A212" s="58"/>
      <c r="B212" s="40"/>
      <c r="C212" s="40"/>
      <c r="D212" s="5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1"/>
    </row>
    <row r="213" ht="15.75" customHeight="1">
      <c r="A213" s="57"/>
      <c r="B213" s="46"/>
      <c r="C213" s="46"/>
      <c r="D213" s="51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7"/>
    </row>
    <row r="214" ht="15.75" customHeight="1">
      <c r="A214" s="58"/>
      <c r="B214" s="40"/>
      <c r="C214" s="40"/>
      <c r="D214" s="5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1"/>
    </row>
    <row r="215" ht="15.75" customHeight="1">
      <c r="A215" s="57"/>
      <c r="B215" s="46"/>
      <c r="C215" s="46"/>
      <c r="D215" s="51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7"/>
    </row>
    <row r="216" ht="15.75" customHeight="1">
      <c r="A216" s="58"/>
      <c r="B216" s="40"/>
      <c r="C216" s="40"/>
      <c r="D216" s="5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1"/>
    </row>
    <row r="217" ht="15.75" customHeight="1">
      <c r="A217" s="57"/>
      <c r="B217" s="46"/>
      <c r="C217" s="46"/>
      <c r="D217" s="51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7"/>
    </row>
    <row r="218" ht="15.75" customHeight="1">
      <c r="A218" s="58"/>
      <c r="B218" s="40"/>
      <c r="C218" s="40"/>
      <c r="D218" s="5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1"/>
    </row>
    <row r="219" ht="15.75" customHeight="1">
      <c r="A219" s="57"/>
      <c r="B219" s="46"/>
      <c r="C219" s="46"/>
      <c r="D219" s="51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7"/>
    </row>
    <row r="220" ht="15.75" customHeight="1">
      <c r="A220" s="58"/>
      <c r="B220" s="40"/>
      <c r="C220" s="40"/>
      <c r="D220" s="5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1"/>
    </row>
    <row r="221" ht="15.75" customHeight="1">
      <c r="A221" s="57"/>
      <c r="B221" s="46"/>
      <c r="C221" s="46"/>
      <c r="D221" s="51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7"/>
    </row>
    <row r="222" ht="15.75" customHeight="1">
      <c r="A222" s="58"/>
      <c r="B222" s="40"/>
      <c r="C222" s="40"/>
      <c r="D222" s="5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1"/>
    </row>
    <row r="223" ht="15.75" customHeight="1">
      <c r="A223" s="57"/>
      <c r="B223" s="46"/>
      <c r="C223" s="46"/>
      <c r="D223" s="51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7"/>
    </row>
    <row r="224" ht="15.75" customHeight="1">
      <c r="A224" s="58"/>
      <c r="B224" s="40"/>
      <c r="C224" s="40"/>
      <c r="D224" s="5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1"/>
    </row>
    <row r="225" ht="15.75" customHeight="1">
      <c r="A225" s="57"/>
      <c r="B225" s="46"/>
      <c r="C225" s="46"/>
      <c r="D225" s="51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7"/>
    </row>
    <row r="226" ht="15.75" customHeight="1">
      <c r="A226" s="58"/>
      <c r="B226" s="40"/>
      <c r="C226" s="40"/>
      <c r="D226" s="5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1"/>
    </row>
    <row r="227" ht="15.75" customHeight="1">
      <c r="A227" s="57"/>
      <c r="B227" s="46"/>
      <c r="C227" s="46"/>
      <c r="D227" s="51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7"/>
    </row>
    <row r="228" ht="15.75" customHeight="1">
      <c r="A228" s="58"/>
      <c r="B228" s="40"/>
      <c r="C228" s="40"/>
      <c r="D228" s="5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1"/>
    </row>
    <row r="229" ht="15.75" customHeight="1">
      <c r="A229" s="57"/>
      <c r="B229" s="46"/>
      <c r="C229" s="46"/>
      <c r="D229" s="51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7"/>
    </row>
    <row r="230" ht="15.75" customHeight="1">
      <c r="A230" s="58"/>
      <c r="B230" s="40"/>
      <c r="C230" s="40"/>
      <c r="D230" s="5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1"/>
    </row>
    <row r="231" ht="15.75" customHeight="1">
      <c r="A231" s="57"/>
      <c r="B231" s="46"/>
      <c r="C231" s="46"/>
      <c r="D231" s="51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7"/>
    </row>
    <row r="232" ht="15.75" customHeight="1">
      <c r="A232" s="58"/>
      <c r="B232" s="40"/>
      <c r="C232" s="40"/>
      <c r="D232" s="5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1"/>
    </row>
    <row r="233" ht="15.75" customHeight="1">
      <c r="A233" s="57"/>
      <c r="B233" s="46"/>
      <c r="C233" s="46"/>
      <c r="D233" s="51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7"/>
    </row>
    <row r="234" ht="15.75" customHeight="1">
      <c r="A234" s="58"/>
      <c r="B234" s="40"/>
      <c r="C234" s="40"/>
      <c r="D234" s="5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1"/>
    </row>
    <row r="235" ht="15.75" customHeight="1">
      <c r="A235" s="57"/>
      <c r="B235" s="46"/>
      <c r="C235" s="46"/>
      <c r="D235" s="51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7"/>
    </row>
    <row r="236" ht="15.75" customHeight="1">
      <c r="A236" s="58"/>
      <c r="B236" s="40"/>
      <c r="C236" s="40"/>
      <c r="D236" s="5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1"/>
    </row>
    <row r="237" ht="15.75" customHeight="1">
      <c r="A237" s="57"/>
      <c r="B237" s="46"/>
      <c r="C237" s="46"/>
      <c r="D237" s="51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7"/>
    </row>
    <row r="238" ht="15.75" customHeight="1">
      <c r="A238" s="58"/>
      <c r="B238" s="40"/>
      <c r="C238" s="40"/>
      <c r="D238" s="5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1"/>
    </row>
    <row r="239" ht="15.75" customHeight="1">
      <c r="A239" s="57"/>
      <c r="B239" s="46"/>
      <c r="C239" s="46"/>
      <c r="D239" s="51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7"/>
    </row>
    <row r="240" ht="15.75" customHeight="1">
      <c r="A240" s="58"/>
      <c r="B240" s="40"/>
      <c r="C240" s="40"/>
      <c r="D240" s="5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1"/>
    </row>
    <row r="241" ht="15.75" customHeight="1">
      <c r="A241" s="57"/>
      <c r="B241" s="46"/>
      <c r="C241" s="46"/>
      <c r="D241" s="51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7"/>
    </row>
    <row r="242" ht="15.75" customHeight="1">
      <c r="A242" s="58"/>
      <c r="B242" s="40"/>
      <c r="C242" s="40"/>
      <c r="D242" s="5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1"/>
    </row>
    <row r="243" ht="15.75" customHeight="1">
      <c r="A243" s="57"/>
      <c r="B243" s="46"/>
      <c r="C243" s="46"/>
      <c r="D243" s="51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7"/>
    </row>
    <row r="244" ht="15.75" customHeight="1">
      <c r="A244" s="58"/>
      <c r="B244" s="40"/>
      <c r="C244" s="40"/>
      <c r="D244" s="5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1"/>
    </row>
    <row r="245" ht="15.75" customHeight="1">
      <c r="A245" s="57"/>
      <c r="B245" s="46"/>
      <c r="C245" s="46"/>
      <c r="D245" s="51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7"/>
    </row>
    <row r="246" ht="15.75" customHeight="1">
      <c r="A246" s="58"/>
      <c r="B246" s="40"/>
      <c r="C246" s="40"/>
      <c r="D246" s="5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1"/>
    </row>
    <row r="247" ht="15.75" customHeight="1">
      <c r="A247" s="57"/>
      <c r="B247" s="46"/>
      <c r="C247" s="46"/>
      <c r="D247" s="51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7"/>
    </row>
    <row r="248" ht="15.75" customHeight="1">
      <c r="A248" s="58"/>
      <c r="B248" s="40"/>
      <c r="C248" s="40"/>
      <c r="D248" s="5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1"/>
    </row>
    <row r="249" ht="15.75" customHeight="1">
      <c r="A249" s="57"/>
      <c r="B249" s="46"/>
      <c r="C249" s="46"/>
      <c r="D249" s="51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7"/>
    </row>
    <row r="250" ht="15.75" customHeight="1">
      <c r="A250" s="58"/>
      <c r="B250" s="40"/>
      <c r="C250" s="40"/>
      <c r="D250" s="5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1"/>
    </row>
    <row r="251" ht="15.75" customHeight="1">
      <c r="A251" s="57"/>
      <c r="B251" s="46"/>
      <c r="C251" s="46"/>
      <c r="D251" s="51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7"/>
    </row>
    <row r="252" ht="15.75" customHeight="1">
      <c r="A252" s="58"/>
      <c r="B252" s="40"/>
      <c r="C252" s="40"/>
      <c r="D252" s="5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1"/>
    </row>
    <row r="253" ht="15.75" customHeight="1">
      <c r="A253" s="57"/>
      <c r="B253" s="46"/>
      <c r="C253" s="46"/>
      <c r="D253" s="51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7"/>
    </row>
    <row r="254" ht="15.75" customHeight="1">
      <c r="A254" s="58"/>
      <c r="B254" s="40"/>
      <c r="C254" s="40"/>
      <c r="D254" s="5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1"/>
    </row>
    <row r="255" ht="15.75" customHeight="1">
      <c r="A255" s="57"/>
      <c r="B255" s="46"/>
      <c r="C255" s="46"/>
      <c r="D255" s="51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7"/>
    </row>
    <row r="256" ht="15.75" customHeight="1">
      <c r="A256" s="58"/>
      <c r="B256" s="40"/>
      <c r="C256" s="40"/>
      <c r="D256" s="5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1"/>
    </row>
    <row r="257" ht="15.75" customHeight="1">
      <c r="A257" s="57"/>
      <c r="B257" s="46"/>
      <c r="C257" s="46"/>
      <c r="D257" s="51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7"/>
    </row>
    <row r="258" ht="15.75" customHeight="1">
      <c r="A258" s="58"/>
      <c r="B258" s="40"/>
      <c r="C258" s="40"/>
      <c r="D258" s="5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1"/>
    </row>
    <row r="259" ht="15.75" customHeight="1">
      <c r="A259" s="57"/>
      <c r="B259" s="46"/>
      <c r="C259" s="46"/>
      <c r="D259" s="51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7"/>
    </row>
    <row r="260" ht="15.75" customHeight="1">
      <c r="A260" s="58"/>
      <c r="B260" s="40"/>
      <c r="C260" s="40"/>
      <c r="D260" s="5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1"/>
    </row>
    <row r="261" ht="15.75" customHeight="1">
      <c r="A261" s="57"/>
      <c r="B261" s="46"/>
      <c r="C261" s="46"/>
      <c r="D261" s="51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7"/>
    </row>
    <row r="262" ht="15.75" customHeight="1">
      <c r="A262" s="58"/>
      <c r="B262" s="40"/>
      <c r="C262" s="40"/>
      <c r="D262" s="5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1"/>
    </row>
    <row r="263" ht="15.75" customHeight="1">
      <c r="A263" s="57"/>
      <c r="B263" s="46"/>
      <c r="C263" s="46"/>
      <c r="D263" s="51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7"/>
    </row>
    <row r="264" ht="15.75" customHeight="1">
      <c r="A264" s="58"/>
      <c r="B264" s="40"/>
      <c r="C264" s="40"/>
      <c r="D264" s="5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1"/>
    </row>
    <row r="265" ht="15.75" customHeight="1">
      <c r="A265" s="57"/>
      <c r="B265" s="46"/>
      <c r="C265" s="46"/>
      <c r="D265" s="51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7"/>
    </row>
    <row r="266" ht="15.75" customHeight="1">
      <c r="A266" s="58"/>
      <c r="B266" s="40"/>
      <c r="C266" s="40"/>
      <c r="D266" s="5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1"/>
    </row>
    <row r="267" ht="15.75" customHeight="1">
      <c r="A267" s="57"/>
      <c r="B267" s="46"/>
      <c r="C267" s="46"/>
      <c r="D267" s="51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7"/>
    </row>
    <row r="268" ht="15.75" customHeight="1">
      <c r="A268" s="58"/>
      <c r="B268" s="40"/>
      <c r="C268" s="40"/>
      <c r="D268" s="5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1"/>
    </row>
    <row r="269" ht="15.75" customHeight="1">
      <c r="A269" s="57"/>
      <c r="B269" s="46"/>
      <c r="C269" s="46"/>
      <c r="D269" s="51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7"/>
    </row>
    <row r="270" ht="15.75" customHeight="1">
      <c r="A270" s="58"/>
      <c r="B270" s="40"/>
      <c r="C270" s="40"/>
      <c r="D270" s="5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1"/>
    </row>
    <row r="271" ht="15.75" customHeight="1">
      <c r="A271" s="57"/>
      <c r="B271" s="46"/>
      <c r="C271" s="46"/>
      <c r="D271" s="51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7"/>
    </row>
    <row r="272" ht="15.75" customHeight="1">
      <c r="A272" s="58"/>
      <c r="B272" s="40"/>
      <c r="C272" s="40"/>
      <c r="D272" s="5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1"/>
    </row>
    <row r="273" ht="15.75" customHeight="1">
      <c r="A273" s="57"/>
      <c r="B273" s="46"/>
      <c r="C273" s="46"/>
      <c r="D273" s="51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7"/>
    </row>
    <row r="274" ht="15.75" customHeight="1">
      <c r="A274" s="58"/>
      <c r="B274" s="40"/>
      <c r="C274" s="40"/>
      <c r="D274" s="5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1"/>
    </row>
    <row r="275" ht="15.75" customHeight="1">
      <c r="A275" s="57"/>
      <c r="B275" s="46"/>
      <c r="C275" s="46"/>
      <c r="D275" s="51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7"/>
    </row>
    <row r="276" ht="15.75" customHeight="1">
      <c r="A276" s="58"/>
      <c r="B276" s="40"/>
      <c r="C276" s="40"/>
      <c r="D276" s="5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1"/>
    </row>
    <row r="277" ht="15.75" customHeight="1">
      <c r="A277" s="57"/>
      <c r="B277" s="46"/>
      <c r="C277" s="46"/>
      <c r="D277" s="51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7"/>
    </row>
    <row r="278" ht="15.75" customHeight="1">
      <c r="A278" s="58"/>
      <c r="B278" s="40"/>
      <c r="C278" s="40"/>
      <c r="D278" s="5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1"/>
    </row>
    <row r="279" ht="15.75" customHeight="1">
      <c r="A279" s="57"/>
      <c r="B279" s="46"/>
      <c r="C279" s="46"/>
      <c r="D279" s="51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7"/>
    </row>
    <row r="280" ht="15.75" customHeight="1">
      <c r="A280" s="58"/>
      <c r="B280" s="40"/>
      <c r="C280" s="40"/>
      <c r="D280" s="5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1"/>
    </row>
    <row r="281" ht="15.75" customHeight="1">
      <c r="A281" s="57"/>
      <c r="B281" s="46"/>
      <c r="C281" s="46"/>
      <c r="D281" s="51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7"/>
    </row>
    <row r="282" ht="15.75" customHeight="1">
      <c r="A282" s="58"/>
      <c r="B282" s="40"/>
      <c r="C282" s="40"/>
      <c r="D282" s="5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1"/>
    </row>
    <row r="283" ht="15.75" customHeight="1">
      <c r="A283" s="57"/>
      <c r="B283" s="46"/>
      <c r="C283" s="46"/>
      <c r="D283" s="51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7"/>
    </row>
    <row r="284" ht="15.75" customHeight="1">
      <c r="A284" s="58"/>
      <c r="B284" s="40"/>
      <c r="C284" s="40"/>
      <c r="D284" s="5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1"/>
    </row>
    <row r="285" ht="15.75" customHeight="1">
      <c r="A285" s="57"/>
      <c r="B285" s="46"/>
      <c r="C285" s="46"/>
      <c r="D285" s="51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7"/>
    </row>
    <row r="286" ht="15.75" customHeight="1">
      <c r="A286" s="58"/>
      <c r="B286" s="40"/>
      <c r="C286" s="40"/>
      <c r="D286" s="5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1"/>
    </row>
    <row r="287" ht="15.75" customHeight="1">
      <c r="A287" s="57"/>
      <c r="B287" s="46"/>
      <c r="C287" s="46"/>
      <c r="D287" s="51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7"/>
    </row>
    <row r="288" ht="15.75" customHeight="1">
      <c r="A288" s="58"/>
      <c r="B288" s="40"/>
      <c r="C288" s="40"/>
      <c r="D288" s="5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1"/>
    </row>
    <row r="289" ht="15.75" customHeight="1">
      <c r="A289" s="57"/>
      <c r="B289" s="46"/>
      <c r="C289" s="46"/>
      <c r="D289" s="51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7"/>
    </row>
    <row r="290" ht="15.75" customHeight="1">
      <c r="A290" s="58"/>
      <c r="B290" s="40"/>
      <c r="C290" s="40"/>
      <c r="D290" s="5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1"/>
    </row>
    <row r="291" ht="15.75" customHeight="1">
      <c r="A291" s="57"/>
      <c r="B291" s="46"/>
      <c r="C291" s="46"/>
      <c r="D291" s="51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7"/>
    </row>
    <row r="292" ht="15.75" customHeight="1">
      <c r="A292" s="58"/>
      <c r="B292" s="40"/>
      <c r="C292" s="40"/>
      <c r="D292" s="5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1"/>
    </row>
    <row r="293" ht="15.75" customHeight="1">
      <c r="A293" s="57"/>
      <c r="B293" s="46"/>
      <c r="C293" s="46"/>
      <c r="D293" s="51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7"/>
    </row>
    <row r="294" ht="15.75" customHeight="1">
      <c r="A294" s="58"/>
      <c r="B294" s="40"/>
      <c r="C294" s="40"/>
      <c r="D294" s="5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1"/>
    </row>
    <row r="295" ht="15.75" customHeight="1">
      <c r="A295" s="57"/>
      <c r="B295" s="46"/>
      <c r="C295" s="46"/>
      <c r="D295" s="51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7"/>
    </row>
    <row r="296" ht="15.75" customHeight="1">
      <c r="A296" s="58"/>
      <c r="B296" s="40"/>
      <c r="C296" s="40"/>
      <c r="D296" s="5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1"/>
    </row>
    <row r="297" ht="15.75" customHeight="1">
      <c r="A297" s="57"/>
      <c r="B297" s="46"/>
      <c r="C297" s="46"/>
      <c r="D297" s="51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7"/>
    </row>
    <row r="298" ht="15.75" customHeight="1">
      <c r="A298" s="58"/>
      <c r="B298" s="40"/>
      <c r="C298" s="40"/>
      <c r="D298" s="5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1"/>
    </row>
    <row r="299" ht="15.75" customHeight="1">
      <c r="A299" s="57"/>
      <c r="B299" s="46"/>
      <c r="C299" s="46"/>
      <c r="D299" s="51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7"/>
    </row>
    <row r="300" ht="15.75" customHeight="1">
      <c r="A300" s="58"/>
      <c r="B300" s="40"/>
      <c r="C300" s="40"/>
      <c r="D300" s="5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1"/>
    </row>
    <row r="301" ht="15.75" customHeight="1">
      <c r="A301" s="57"/>
      <c r="B301" s="46"/>
      <c r="C301" s="46"/>
      <c r="D301" s="51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7"/>
    </row>
    <row r="302" ht="15.75" customHeight="1">
      <c r="A302" s="58"/>
      <c r="B302" s="40"/>
      <c r="C302" s="40"/>
      <c r="D302" s="5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1"/>
    </row>
    <row r="303" ht="15.75" customHeight="1">
      <c r="A303" s="57"/>
      <c r="B303" s="46"/>
      <c r="C303" s="46"/>
      <c r="D303" s="51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7"/>
    </row>
    <row r="304" ht="15.75" customHeight="1">
      <c r="A304" s="58"/>
      <c r="B304" s="40"/>
      <c r="C304" s="40"/>
      <c r="D304" s="5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1"/>
    </row>
    <row r="305" ht="15.75" customHeight="1">
      <c r="A305" s="57"/>
      <c r="B305" s="46"/>
      <c r="C305" s="46"/>
      <c r="D305" s="51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7"/>
    </row>
    <row r="306" ht="15.75" customHeight="1">
      <c r="A306" s="58"/>
      <c r="B306" s="40"/>
      <c r="C306" s="40"/>
      <c r="D306" s="5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1"/>
    </row>
    <row r="307" ht="15.75" customHeight="1">
      <c r="A307" s="57"/>
      <c r="B307" s="46"/>
      <c r="C307" s="46"/>
      <c r="D307" s="51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7"/>
    </row>
    <row r="308" ht="15.75" customHeight="1">
      <c r="A308" s="58"/>
      <c r="B308" s="40"/>
      <c r="C308" s="40"/>
      <c r="D308" s="5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1"/>
    </row>
    <row r="309" ht="15.75" customHeight="1">
      <c r="A309" s="57"/>
      <c r="B309" s="46"/>
      <c r="C309" s="46"/>
      <c r="D309" s="51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7"/>
    </row>
    <row r="310" ht="15.75" customHeight="1">
      <c r="A310" s="58"/>
      <c r="B310" s="40"/>
      <c r="C310" s="40"/>
      <c r="D310" s="5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1"/>
    </row>
    <row r="311" ht="15.75" customHeight="1">
      <c r="A311" s="57"/>
      <c r="B311" s="46"/>
      <c r="C311" s="46"/>
      <c r="D311" s="51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7"/>
    </row>
    <row r="312" ht="15.75" customHeight="1">
      <c r="A312" s="58"/>
      <c r="B312" s="40"/>
      <c r="C312" s="40"/>
      <c r="D312" s="5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1"/>
    </row>
    <row r="313" ht="15.75" customHeight="1">
      <c r="A313" s="57"/>
      <c r="B313" s="46"/>
      <c r="C313" s="46"/>
      <c r="D313" s="51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7"/>
    </row>
    <row r="314" ht="15.75" customHeight="1">
      <c r="A314" s="58"/>
      <c r="B314" s="40"/>
      <c r="C314" s="40"/>
      <c r="D314" s="5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1"/>
    </row>
    <row r="315" ht="15.75" customHeight="1">
      <c r="A315" s="57"/>
      <c r="B315" s="46"/>
      <c r="C315" s="46"/>
      <c r="D315" s="51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7"/>
    </row>
    <row r="316" ht="15.75" customHeight="1">
      <c r="A316" s="58"/>
      <c r="B316" s="40"/>
      <c r="C316" s="40"/>
      <c r="D316" s="5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1"/>
    </row>
    <row r="317" ht="15.75" customHeight="1">
      <c r="A317" s="57"/>
      <c r="B317" s="46"/>
      <c r="C317" s="46"/>
      <c r="D317" s="51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7"/>
    </row>
    <row r="318" ht="15.75" customHeight="1">
      <c r="A318" s="58"/>
      <c r="B318" s="40"/>
      <c r="C318" s="40"/>
      <c r="D318" s="5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1"/>
    </row>
    <row r="319" ht="15.75" customHeight="1">
      <c r="A319" s="57"/>
      <c r="B319" s="46"/>
      <c r="C319" s="46"/>
      <c r="D319" s="51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7"/>
    </row>
    <row r="320" ht="15.75" customHeight="1">
      <c r="A320" s="58"/>
      <c r="B320" s="40"/>
      <c r="C320" s="40"/>
      <c r="D320" s="5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1"/>
    </row>
    <row r="321" ht="15.75" customHeight="1">
      <c r="A321" s="57"/>
      <c r="B321" s="46"/>
      <c r="C321" s="46"/>
      <c r="D321" s="51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7"/>
    </row>
    <row r="322" ht="15.75" customHeight="1">
      <c r="A322" s="58"/>
      <c r="B322" s="40"/>
      <c r="C322" s="40"/>
      <c r="D322" s="5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1"/>
    </row>
    <row r="323" ht="15.75" customHeight="1">
      <c r="A323" s="57"/>
      <c r="B323" s="46"/>
      <c r="C323" s="46"/>
      <c r="D323" s="51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7"/>
    </row>
    <row r="324" ht="15.75" customHeight="1">
      <c r="A324" s="58"/>
      <c r="B324" s="40"/>
      <c r="C324" s="40"/>
      <c r="D324" s="5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1"/>
    </row>
    <row r="325" ht="15.75" customHeight="1">
      <c r="A325" s="57"/>
      <c r="B325" s="46"/>
      <c r="C325" s="46"/>
      <c r="D325" s="51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7"/>
    </row>
    <row r="326" ht="15.75" customHeight="1">
      <c r="A326" s="58"/>
      <c r="B326" s="40"/>
      <c r="C326" s="40"/>
      <c r="D326" s="5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1"/>
    </row>
    <row r="327" ht="15.75" customHeight="1">
      <c r="A327" s="57"/>
      <c r="B327" s="46"/>
      <c r="C327" s="46"/>
      <c r="D327" s="51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7"/>
    </row>
    <row r="328" ht="15.75" customHeight="1">
      <c r="A328" s="58"/>
      <c r="B328" s="40"/>
      <c r="C328" s="40"/>
      <c r="D328" s="5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1"/>
    </row>
    <row r="329" ht="15.75" customHeight="1">
      <c r="A329" s="57"/>
      <c r="B329" s="46"/>
      <c r="C329" s="46"/>
      <c r="D329" s="51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7"/>
    </row>
    <row r="330" ht="15.75" customHeight="1">
      <c r="A330" s="58"/>
      <c r="B330" s="40"/>
      <c r="C330" s="40"/>
      <c r="D330" s="5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1"/>
    </row>
    <row r="331" ht="15.75" customHeight="1">
      <c r="A331" s="57"/>
      <c r="B331" s="46"/>
      <c r="C331" s="46"/>
      <c r="D331" s="51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7"/>
    </row>
    <row r="332" ht="15.75" customHeight="1">
      <c r="A332" s="58"/>
      <c r="B332" s="40"/>
      <c r="C332" s="40"/>
      <c r="D332" s="5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1"/>
    </row>
    <row r="333" ht="15.75" customHeight="1">
      <c r="A333" s="57"/>
      <c r="B333" s="46"/>
      <c r="C333" s="46"/>
      <c r="D333" s="51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7"/>
    </row>
    <row r="334" ht="15.75" customHeight="1">
      <c r="A334" s="58"/>
      <c r="B334" s="40"/>
      <c r="C334" s="40"/>
      <c r="D334" s="5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1"/>
    </row>
    <row r="335" ht="15.75" customHeight="1">
      <c r="A335" s="57"/>
      <c r="B335" s="46"/>
      <c r="C335" s="46"/>
      <c r="D335" s="51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7"/>
    </row>
    <row r="336" ht="15.75" customHeight="1">
      <c r="A336" s="58"/>
      <c r="B336" s="40"/>
      <c r="C336" s="40"/>
      <c r="D336" s="5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1"/>
    </row>
    <row r="337" ht="15.75" customHeight="1">
      <c r="A337" s="57"/>
      <c r="B337" s="46"/>
      <c r="C337" s="46"/>
      <c r="D337" s="51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7"/>
    </row>
    <row r="338" ht="15.75" customHeight="1">
      <c r="A338" s="58"/>
      <c r="B338" s="40"/>
      <c r="C338" s="40"/>
      <c r="D338" s="5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1"/>
    </row>
    <row r="339" ht="15.75" customHeight="1">
      <c r="A339" s="57"/>
      <c r="B339" s="46"/>
      <c r="C339" s="46"/>
      <c r="D339" s="51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7"/>
    </row>
    <row r="340" ht="15.75" customHeight="1">
      <c r="A340" s="58"/>
      <c r="B340" s="40"/>
      <c r="C340" s="40"/>
      <c r="D340" s="5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1"/>
    </row>
    <row r="341" ht="15.75" customHeight="1">
      <c r="A341" s="57"/>
      <c r="B341" s="46"/>
      <c r="C341" s="46"/>
      <c r="D341" s="51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7"/>
    </row>
    <row r="342" ht="15.75" customHeight="1">
      <c r="A342" s="58"/>
      <c r="B342" s="40"/>
      <c r="C342" s="40"/>
      <c r="D342" s="5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1"/>
    </row>
    <row r="343" ht="15.75" customHeight="1">
      <c r="A343" s="57"/>
      <c r="B343" s="46"/>
      <c r="C343" s="46"/>
      <c r="D343" s="51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7"/>
    </row>
    <row r="344" ht="15.75" customHeight="1">
      <c r="A344" s="58"/>
      <c r="B344" s="40"/>
      <c r="C344" s="40"/>
      <c r="D344" s="5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1"/>
    </row>
    <row r="345" ht="15.75" customHeight="1">
      <c r="A345" s="57"/>
      <c r="B345" s="46"/>
      <c r="C345" s="46"/>
      <c r="D345" s="51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7"/>
    </row>
    <row r="346" ht="15.75" customHeight="1">
      <c r="A346" s="58"/>
      <c r="B346" s="40"/>
      <c r="C346" s="40"/>
      <c r="D346" s="5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1"/>
    </row>
    <row r="347" ht="15.75" customHeight="1">
      <c r="A347" s="57"/>
      <c r="B347" s="46"/>
      <c r="C347" s="46"/>
      <c r="D347" s="51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7"/>
    </row>
    <row r="348" ht="15.75" customHeight="1">
      <c r="A348" s="58"/>
      <c r="B348" s="40"/>
      <c r="C348" s="40"/>
      <c r="D348" s="5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1"/>
    </row>
    <row r="349" ht="15.75" customHeight="1">
      <c r="A349" s="57"/>
      <c r="B349" s="46"/>
      <c r="C349" s="46"/>
      <c r="D349" s="51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7"/>
    </row>
    <row r="350" ht="15.75" customHeight="1">
      <c r="A350" s="58"/>
      <c r="B350" s="40"/>
      <c r="C350" s="40"/>
      <c r="D350" s="5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1"/>
    </row>
    <row r="351" ht="15.75" customHeight="1">
      <c r="A351" s="57"/>
      <c r="B351" s="46"/>
      <c r="C351" s="46"/>
      <c r="D351" s="51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7"/>
    </row>
    <row r="352" ht="15.75" customHeight="1">
      <c r="A352" s="58"/>
      <c r="B352" s="40"/>
      <c r="C352" s="40"/>
      <c r="D352" s="5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1"/>
    </row>
    <row r="353" ht="15.75" customHeight="1">
      <c r="A353" s="57"/>
      <c r="B353" s="46"/>
      <c r="C353" s="46"/>
      <c r="D353" s="51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7"/>
    </row>
    <row r="354" ht="15.75" customHeight="1">
      <c r="A354" s="58"/>
      <c r="B354" s="40"/>
      <c r="C354" s="40"/>
      <c r="D354" s="5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1"/>
    </row>
    <row r="355" ht="15.75" customHeight="1">
      <c r="A355" s="57"/>
      <c r="B355" s="46"/>
      <c r="C355" s="46"/>
      <c r="D355" s="51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7"/>
    </row>
    <row r="356" ht="15.75" customHeight="1">
      <c r="A356" s="58"/>
      <c r="B356" s="40"/>
      <c r="C356" s="40"/>
      <c r="D356" s="5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1"/>
    </row>
    <row r="357" ht="15.75" customHeight="1">
      <c r="A357" s="57"/>
      <c r="B357" s="46"/>
      <c r="C357" s="46"/>
      <c r="D357" s="51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7"/>
    </row>
    <row r="358" ht="15.75" customHeight="1">
      <c r="A358" s="58"/>
      <c r="B358" s="40"/>
      <c r="C358" s="40"/>
      <c r="D358" s="5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1"/>
    </row>
    <row r="359" ht="15.75" customHeight="1">
      <c r="A359" s="57"/>
      <c r="B359" s="46"/>
      <c r="C359" s="46"/>
      <c r="D359" s="51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7"/>
    </row>
    <row r="360" ht="15.75" customHeight="1">
      <c r="A360" s="58"/>
      <c r="B360" s="40"/>
      <c r="C360" s="40"/>
      <c r="D360" s="5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1"/>
    </row>
    <row r="361" ht="15.75" customHeight="1">
      <c r="A361" s="57"/>
      <c r="B361" s="46"/>
      <c r="C361" s="46"/>
      <c r="D361" s="51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7"/>
    </row>
    <row r="362" ht="15.75" customHeight="1">
      <c r="A362" s="58"/>
      <c r="B362" s="40"/>
      <c r="C362" s="40"/>
      <c r="D362" s="5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1"/>
    </row>
    <row r="363" ht="15.75" customHeight="1">
      <c r="A363" s="57"/>
      <c r="B363" s="46"/>
      <c r="C363" s="46"/>
      <c r="D363" s="51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7"/>
    </row>
    <row r="364" ht="15.75" customHeight="1">
      <c r="A364" s="58"/>
      <c r="B364" s="40"/>
      <c r="C364" s="40"/>
      <c r="D364" s="5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1"/>
    </row>
    <row r="365" ht="15.75" customHeight="1">
      <c r="A365" s="57"/>
      <c r="B365" s="46"/>
      <c r="C365" s="46"/>
      <c r="D365" s="51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7"/>
    </row>
    <row r="366" ht="15.75" customHeight="1">
      <c r="A366" s="58"/>
      <c r="B366" s="40"/>
      <c r="C366" s="40"/>
      <c r="D366" s="5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1"/>
    </row>
    <row r="367" ht="15.75" customHeight="1">
      <c r="A367" s="57"/>
      <c r="B367" s="46"/>
      <c r="C367" s="46"/>
      <c r="D367" s="51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7"/>
    </row>
    <row r="368" ht="15.75" customHeight="1">
      <c r="A368" s="58"/>
      <c r="B368" s="40"/>
      <c r="C368" s="40"/>
      <c r="D368" s="5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1"/>
    </row>
    <row r="369" ht="15.75" customHeight="1">
      <c r="A369" s="57"/>
      <c r="B369" s="46"/>
      <c r="C369" s="46"/>
      <c r="D369" s="51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7"/>
    </row>
    <row r="370" ht="15.75" customHeight="1">
      <c r="A370" s="58"/>
      <c r="B370" s="40"/>
      <c r="C370" s="40"/>
      <c r="D370" s="5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1"/>
    </row>
    <row r="371" ht="15.75" customHeight="1">
      <c r="A371" s="57"/>
      <c r="B371" s="46"/>
      <c r="C371" s="46"/>
      <c r="D371" s="51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7"/>
    </row>
    <row r="372" ht="15.75" customHeight="1">
      <c r="A372" s="58"/>
      <c r="B372" s="40"/>
      <c r="C372" s="40"/>
      <c r="D372" s="5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1"/>
    </row>
    <row r="373" ht="15.75" customHeight="1">
      <c r="A373" s="57"/>
      <c r="B373" s="46"/>
      <c r="C373" s="46"/>
      <c r="D373" s="51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7"/>
    </row>
    <row r="374" ht="15.75" customHeight="1">
      <c r="A374" s="58"/>
      <c r="B374" s="40"/>
      <c r="C374" s="40"/>
      <c r="D374" s="5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1"/>
    </row>
    <row r="375" ht="15.75" customHeight="1">
      <c r="A375" s="57"/>
      <c r="B375" s="46"/>
      <c r="C375" s="46"/>
      <c r="D375" s="51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7"/>
    </row>
    <row r="376" ht="15.75" customHeight="1">
      <c r="A376" s="58"/>
      <c r="B376" s="40"/>
      <c r="C376" s="40"/>
      <c r="D376" s="5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1"/>
    </row>
    <row r="377" ht="15.75" customHeight="1">
      <c r="A377" s="57"/>
      <c r="B377" s="46"/>
      <c r="C377" s="46"/>
      <c r="D377" s="51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7"/>
    </row>
    <row r="378" ht="15.75" customHeight="1">
      <c r="A378" s="58"/>
      <c r="B378" s="40"/>
      <c r="C378" s="40"/>
      <c r="D378" s="5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1"/>
    </row>
    <row r="379" ht="15.75" customHeight="1">
      <c r="A379" s="57"/>
      <c r="B379" s="46"/>
      <c r="C379" s="46"/>
      <c r="D379" s="51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7"/>
    </row>
    <row r="380" ht="15.75" customHeight="1">
      <c r="A380" s="58"/>
      <c r="B380" s="40"/>
      <c r="C380" s="40"/>
      <c r="D380" s="5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1"/>
    </row>
    <row r="381" ht="15.75" customHeight="1">
      <c r="A381" s="57"/>
      <c r="B381" s="46"/>
      <c r="C381" s="46"/>
      <c r="D381" s="51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7"/>
    </row>
    <row r="382" ht="15.75" customHeight="1">
      <c r="A382" s="58"/>
      <c r="B382" s="40"/>
      <c r="C382" s="40"/>
      <c r="D382" s="5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1"/>
    </row>
    <row r="383" ht="15.75" customHeight="1">
      <c r="A383" s="57"/>
      <c r="B383" s="46"/>
      <c r="C383" s="46"/>
      <c r="D383" s="51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7"/>
    </row>
    <row r="384" ht="15.75" customHeight="1">
      <c r="A384" s="58"/>
      <c r="B384" s="40"/>
      <c r="C384" s="40"/>
      <c r="D384" s="5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1"/>
    </row>
    <row r="385" ht="15.75" customHeight="1">
      <c r="A385" s="57"/>
      <c r="B385" s="46"/>
      <c r="C385" s="46"/>
      <c r="D385" s="51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7"/>
    </row>
    <row r="386" ht="15.75" customHeight="1">
      <c r="A386" s="58"/>
      <c r="B386" s="40"/>
      <c r="C386" s="40"/>
      <c r="D386" s="5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1"/>
    </row>
    <row r="387" ht="15.75" customHeight="1">
      <c r="A387" s="57"/>
      <c r="B387" s="46"/>
      <c r="C387" s="46"/>
      <c r="D387" s="51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7"/>
    </row>
    <row r="388" ht="15.75" customHeight="1">
      <c r="A388" s="58"/>
      <c r="B388" s="40"/>
      <c r="C388" s="40"/>
      <c r="D388" s="5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1"/>
    </row>
    <row r="389" ht="15.75" customHeight="1">
      <c r="A389" s="57"/>
      <c r="B389" s="46"/>
      <c r="C389" s="46"/>
      <c r="D389" s="51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7"/>
    </row>
    <row r="390" ht="15.75" customHeight="1">
      <c r="A390" s="58"/>
      <c r="B390" s="40"/>
      <c r="C390" s="40"/>
      <c r="D390" s="5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1"/>
    </row>
    <row r="391" ht="15.75" customHeight="1">
      <c r="A391" s="57"/>
      <c r="B391" s="46"/>
      <c r="C391" s="46"/>
      <c r="D391" s="51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7"/>
    </row>
    <row r="392" ht="15.75" customHeight="1">
      <c r="A392" s="58"/>
      <c r="B392" s="40"/>
      <c r="C392" s="40"/>
      <c r="D392" s="5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1"/>
    </row>
    <row r="393" ht="15.75" customHeight="1">
      <c r="A393" s="57"/>
      <c r="B393" s="46"/>
      <c r="C393" s="46"/>
      <c r="D393" s="51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7"/>
    </row>
    <row r="394" ht="15.75" customHeight="1">
      <c r="A394" s="58"/>
      <c r="B394" s="40"/>
      <c r="C394" s="40"/>
      <c r="D394" s="5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1"/>
    </row>
    <row r="395" ht="15.75" customHeight="1">
      <c r="A395" s="57"/>
      <c r="B395" s="46"/>
      <c r="C395" s="46"/>
      <c r="D395" s="51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7"/>
    </row>
    <row r="396" ht="15.75" customHeight="1">
      <c r="A396" s="58"/>
      <c r="B396" s="40"/>
      <c r="C396" s="40"/>
      <c r="D396" s="5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1"/>
    </row>
    <row r="397" ht="15.75" customHeight="1">
      <c r="A397" s="57"/>
      <c r="B397" s="46"/>
      <c r="C397" s="46"/>
      <c r="D397" s="51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7"/>
    </row>
    <row r="398" ht="15.75" customHeight="1">
      <c r="A398" s="58"/>
      <c r="B398" s="40"/>
      <c r="C398" s="40"/>
      <c r="D398" s="5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1"/>
    </row>
    <row r="399" ht="15.75" customHeight="1">
      <c r="A399" s="57"/>
      <c r="B399" s="46"/>
      <c r="C399" s="46"/>
      <c r="D399" s="51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7"/>
    </row>
    <row r="400" ht="15.75" customHeight="1">
      <c r="A400" s="58"/>
      <c r="B400" s="40"/>
      <c r="C400" s="40"/>
      <c r="D400" s="5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1"/>
    </row>
    <row r="401" ht="15.75" customHeight="1">
      <c r="A401" s="57"/>
      <c r="B401" s="46"/>
      <c r="C401" s="46"/>
      <c r="D401" s="51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7"/>
    </row>
    <row r="402" ht="15.75" customHeight="1">
      <c r="A402" s="58"/>
      <c r="B402" s="40"/>
      <c r="C402" s="40"/>
      <c r="D402" s="5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1"/>
    </row>
    <row r="403" ht="15.75" customHeight="1">
      <c r="A403" s="57"/>
      <c r="B403" s="46"/>
      <c r="C403" s="46"/>
      <c r="D403" s="51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7"/>
    </row>
    <row r="404" ht="15.75" customHeight="1">
      <c r="A404" s="58"/>
      <c r="B404" s="40"/>
      <c r="C404" s="40"/>
      <c r="D404" s="5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1"/>
    </row>
    <row r="405" ht="15.75" customHeight="1">
      <c r="A405" s="57"/>
      <c r="B405" s="46"/>
      <c r="C405" s="46"/>
      <c r="D405" s="51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7"/>
    </row>
    <row r="406" ht="15.75" customHeight="1">
      <c r="A406" s="58"/>
      <c r="B406" s="40"/>
      <c r="C406" s="40"/>
      <c r="D406" s="5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1"/>
    </row>
    <row r="407" ht="15.75" customHeight="1">
      <c r="A407" s="57"/>
      <c r="B407" s="46"/>
      <c r="C407" s="46"/>
      <c r="D407" s="51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7"/>
    </row>
    <row r="408" ht="15.75" customHeight="1">
      <c r="A408" s="58"/>
      <c r="B408" s="40"/>
      <c r="C408" s="40"/>
      <c r="D408" s="5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1"/>
    </row>
    <row r="409" ht="15.75" customHeight="1">
      <c r="A409" s="57"/>
      <c r="B409" s="46"/>
      <c r="C409" s="46"/>
      <c r="D409" s="51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7"/>
    </row>
    <row r="410" ht="15.75" customHeight="1">
      <c r="A410" s="58"/>
      <c r="B410" s="40"/>
      <c r="C410" s="40"/>
      <c r="D410" s="5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1"/>
    </row>
    <row r="411" ht="15.75" customHeight="1">
      <c r="A411" s="57"/>
      <c r="B411" s="46"/>
      <c r="C411" s="46"/>
      <c r="D411" s="51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7"/>
    </row>
    <row r="412" ht="15.75" customHeight="1">
      <c r="A412" s="58"/>
      <c r="B412" s="40"/>
      <c r="C412" s="40"/>
      <c r="D412" s="5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1"/>
    </row>
    <row r="413" ht="15.75" customHeight="1">
      <c r="A413" s="57"/>
      <c r="B413" s="46"/>
      <c r="C413" s="46"/>
      <c r="D413" s="51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7"/>
    </row>
    <row r="414" ht="15.75" customHeight="1">
      <c r="A414" s="58"/>
      <c r="B414" s="40"/>
      <c r="C414" s="40"/>
      <c r="D414" s="5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1"/>
    </row>
    <row r="415" ht="15.75" customHeight="1">
      <c r="A415" s="57"/>
      <c r="B415" s="46"/>
      <c r="C415" s="46"/>
      <c r="D415" s="51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7"/>
    </row>
    <row r="416" ht="15.75" customHeight="1">
      <c r="A416" s="58"/>
      <c r="B416" s="40"/>
      <c r="C416" s="40"/>
      <c r="D416" s="5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1"/>
    </row>
    <row r="417" ht="15.75" customHeight="1">
      <c r="A417" s="57"/>
      <c r="B417" s="46"/>
      <c r="C417" s="46"/>
      <c r="D417" s="51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7"/>
    </row>
    <row r="418" ht="15.75" customHeight="1">
      <c r="A418" s="58"/>
      <c r="B418" s="40"/>
      <c r="C418" s="40"/>
      <c r="D418" s="5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1"/>
    </row>
    <row r="419" ht="15.75" customHeight="1">
      <c r="A419" s="57"/>
      <c r="B419" s="46"/>
      <c r="C419" s="46"/>
      <c r="D419" s="51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7"/>
    </row>
    <row r="420" ht="15.75" customHeight="1">
      <c r="A420" s="58"/>
      <c r="B420" s="40"/>
      <c r="C420" s="40"/>
      <c r="D420" s="5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1"/>
    </row>
    <row r="421" ht="15.75" customHeight="1">
      <c r="A421" s="57"/>
      <c r="B421" s="46"/>
      <c r="C421" s="46"/>
      <c r="D421" s="51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7"/>
    </row>
    <row r="422" ht="15.75" customHeight="1">
      <c r="A422" s="58"/>
      <c r="B422" s="40"/>
      <c r="C422" s="40"/>
      <c r="D422" s="5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1"/>
    </row>
    <row r="423" ht="15.75" customHeight="1">
      <c r="A423" s="57"/>
      <c r="B423" s="46"/>
      <c r="C423" s="46"/>
      <c r="D423" s="51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7"/>
    </row>
    <row r="424" ht="15.75" customHeight="1">
      <c r="A424" s="58"/>
      <c r="B424" s="40"/>
      <c r="C424" s="40"/>
      <c r="D424" s="5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1"/>
    </row>
    <row r="425" ht="15.75" customHeight="1">
      <c r="A425" s="57"/>
      <c r="B425" s="46"/>
      <c r="C425" s="46"/>
      <c r="D425" s="51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7"/>
    </row>
    <row r="426" ht="15.75" customHeight="1">
      <c r="A426" s="58"/>
      <c r="B426" s="40"/>
      <c r="C426" s="40"/>
      <c r="D426" s="5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1"/>
    </row>
    <row r="427" ht="15.75" customHeight="1">
      <c r="A427" s="57"/>
      <c r="B427" s="46"/>
      <c r="C427" s="46"/>
      <c r="D427" s="51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7"/>
    </row>
    <row r="428" ht="15.75" customHeight="1">
      <c r="A428" s="58"/>
      <c r="B428" s="40"/>
      <c r="C428" s="40"/>
      <c r="D428" s="5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1"/>
    </row>
    <row r="429" ht="15.75" customHeight="1">
      <c r="A429" s="57"/>
      <c r="B429" s="46"/>
      <c r="C429" s="46"/>
      <c r="D429" s="51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7"/>
    </row>
    <row r="430" ht="15.75" customHeight="1">
      <c r="A430" s="58"/>
      <c r="B430" s="40"/>
      <c r="C430" s="40"/>
      <c r="D430" s="5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1"/>
    </row>
    <row r="431" ht="15.75" customHeight="1">
      <c r="A431" s="57"/>
      <c r="B431" s="46"/>
      <c r="C431" s="46"/>
      <c r="D431" s="51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7"/>
    </row>
    <row r="432" ht="15.75" customHeight="1">
      <c r="A432" s="58"/>
      <c r="B432" s="40"/>
      <c r="C432" s="40"/>
      <c r="D432" s="5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1"/>
    </row>
    <row r="433" ht="15.75" customHeight="1">
      <c r="A433" s="57"/>
      <c r="B433" s="46"/>
      <c r="C433" s="46"/>
      <c r="D433" s="51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7"/>
    </row>
    <row r="434" ht="15.75" customHeight="1">
      <c r="A434" s="58"/>
      <c r="B434" s="40"/>
      <c r="C434" s="40"/>
      <c r="D434" s="5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1"/>
    </row>
    <row r="435" ht="15.75" customHeight="1">
      <c r="A435" s="57"/>
      <c r="B435" s="46"/>
      <c r="C435" s="46"/>
      <c r="D435" s="51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7"/>
    </row>
    <row r="436" ht="15.75" customHeight="1">
      <c r="A436" s="58"/>
      <c r="B436" s="40"/>
      <c r="C436" s="40"/>
      <c r="D436" s="5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1"/>
    </row>
    <row r="437" ht="15.75" customHeight="1">
      <c r="A437" s="57"/>
      <c r="B437" s="46"/>
      <c r="C437" s="46"/>
      <c r="D437" s="51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7"/>
    </row>
    <row r="438" ht="15.75" customHeight="1">
      <c r="A438" s="58"/>
      <c r="B438" s="40"/>
      <c r="C438" s="40"/>
      <c r="D438" s="5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1"/>
    </row>
    <row r="439" ht="15.75" customHeight="1">
      <c r="A439" s="57"/>
      <c r="B439" s="46"/>
      <c r="C439" s="46"/>
      <c r="D439" s="51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7"/>
    </row>
    <row r="440" ht="15.75" customHeight="1">
      <c r="A440" s="58"/>
      <c r="B440" s="40"/>
      <c r="C440" s="40"/>
      <c r="D440" s="5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1"/>
    </row>
    <row r="441" ht="15.75" customHeight="1">
      <c r="A441" s="57"/>
      <c r="B441" s="46"/>
      <c r="C441" s="46"/>
      <c r="D441" s="51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7"/>
    </row>
    <row r="442" ht="15.75" customHeight="1">
      <c r="A442" s="58"/>
      <c r="B442" s="40"/>
      <c r="C442" s="40"/>
      <c r="D442" s="5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1"/>
    </row>
    <row r="443" ht="15.75" customHeight="1">
      <c r="A443" s="57"/>
      <c r="B443" s="46"/>
      <c r="C443" s="46"/>
      <c r="D443" s="51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7"/>
    </row>
    <row r="444" ht="15.75" customHeight="1">
      <c r="A444" s="58"/>
      <c r="B444" s="40"/>
      <c r="C444" s="40"/>
      <c r="D444" s="5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1"/>
    </row>
    <row r="445" ht="15.75" customHeight="1">
      <c r="A445" s="57"/>
      <c r="B445" s="46"/>
      <c r="C445" s="46"/>
      <c r="D445" s="51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7"/>
    </row>
    <row r="446" ht="15.75" customHeight="1">
      <c r="A446" s="58"/>
      <c r="B446" s="40"/>
      <c r="C446" s="40"/>
      <c r="D446" s="5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1"/>
    </row>
    <row r="447" ht="15.75" customHeight="1">
      <c r="A447" s="57"/>
      <c r="B447" s="46"/>
      <c r="C447" s="46"/>
      <c r="D447" s="51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7"/>
    </row>
    <row r="448" ht="15.75" customHeight="1">
      <c r="A448" s="58"/>
      <c r="B448" s="40"/>
      <c r="C448" s="40"/>
      <c r="D448" s="5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1"/>
    </row>
    <row r="449" ht="15.75" customHeight="1">
      <c r="A449" s="57"/>
      <c r="B449" s="46"/>
      <c r="C449" s="46"/>
      <c r="D449" s="51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7"/>
    </row>
    <row r="450" ht="15.75" customHeight="1">
      <c r="A450" s="58"/>
      <c r="B450" s="40"/>
      <c r="C450" s="40"/>
      <c r="D450" s="5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1"/>
    </row>
    <row r="451" ht="15.75" customHeight="1">
      <c r="A451" s="57"/>
      <c r="B451" s="46"/>
      <c r="C451" s="46"/>
      <c r="D451" s="51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7"/>
    </row>
    <row r="452" ht="15.75" customHeight="1">
      <c r="A452" s="58"/>
      <c r="B452" s="40"/>
      <c r="C452" s="40"/>
      <c r="D452" s="5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1"/>
    </row>
    <row r="453" ht="15.75" customHeight="1">
      <c r="A453" s="57"/>
      <c r="B453" s="46"/>
      <c r="C453" s="46"/>
      <c r="D453" s="51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7"/>
    </row>
    <row r="454" ht="15.75" customHeight="1">
      <c r="A454" s="58"/>
      <c r="B454" s="40"/>
      <c r="C454" s="40"/>
      <c r="D454" s="5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1"/>
    </row>
    <row r="455" ht="15.75" customHeight="1">
      <c r="A455" s="57"/>
      <c r="B455" s="46"/>
      <c r="C455" s="46"/>
      <c r="D455" s="51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7"/>
    </row>
    <row r="456" ht="15.75" customHeight="1">
      <c r="A456" s="58"/>
      <c r="B456" s="40"/>
      <c r="C456" s="40"/>
      <c r="D456" s="5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1"/>
    </row>
    <row r="457" ht="15.75" customHeight="1">
      <c r="A457" s="57"/>
      <c r="B457" s="46"/>
      <c r="C457" s="46"/>
      <c r="D457" s="51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7"/>
    </row>
    <row r="458" ht="15.75" customHeight="1">
      <c r="A458" s="58"/>
      <c r="B458" s="40"/>
      <c r="C458" s="40"/>
      <c r="D458" s="5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1"/>
    </row>
    <row r="459" ht="15.75" customHeight="1">
      <c r="A459" s="57"/>
      <c r="B459" s="46"/>
      <c r="C459" s="46"/>
      <c r="D459" s="51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7"/>
    </row>
    <row r="460" ht="15.75" customHeight="1">
      <c r="A460" s="58"/>
      <c r="B460" s="40"/>
      <c r="C460" s="40"/>
      <c r="D460" s="5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1"/>
    </row>
    <row r="461" ht="15.75" customHeight="1">
      <c r="A461" s="57"/>
      <c r="B461" s="46"/>
      <c r="C461" s="46"/>
      <c r="D461" s="51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7"/>
    </row>
    <row r="462" ht="15.75" customHeight="1">
      <c r="A462" s="58"/>
      <c r="B462" s="40"/>
      <c r="C462" s="40"/>
      <c r="D462" s="5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1"/>
    </row>
    <row r="463" ht="15.75" customHeight="1">
      <c r="A463" s="57"/>
      <c r="B463" s="46"/>
      <c r="C463" s="46"/>
      <c r="D463" s="51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7"/>
    </row>
    <row r="464" ht="15.75" customHeight="1">
      <c r="A464" s="58"/>
      <c r="B464" s="40"/>
      <c r="C464" s="40"/>
      <c r="D464" s="5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1"/>
    </row>
    <row r="465" ht="15.75" customHeight="1">
      <c r="A465" s="57"/>
      <c r="B465" s="46"/>
      <c r="C465" s="46"/>
      <c r="D465" s="51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7"/>
    </row>
    <row r="466" ht="15.75" customHeight="1">
      <c r="A466" s="58"/>
      <c r="B466" s="40"/>
      <c r="C466" s="40"/>
      <c r="D466" s="5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1"/>
    </row>
    <row r="467" ht="15.75" customHeight="1">
      <c r="A467" s="57"/>
      <c r="B467" s="46"/>
      <c r="C467" s="46"/>
      <c r="D467" s="51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7"/>
    </row>
    <row r="468" ht="15.75" customHeight="1">
      <c r="A468" s="58"/>
      <c r="B468" s="40"/>
      <c r="C468" s="40"/>
      <c r="D468" s="5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1"/>
    </row>
    <row r="469" ht="15.75" customHeight="1">
      <c r="A469" s="57"/>
      <c r="B469" s="46"/>
      <c r="C469" s="46"/>
      <c r="D469" s="51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7"/>
    </row>
    <row r="470" ht="15.75" customHeight="1">
      <c r="A470" s="58"/>
      <c r="B470" s="40"/>
      <c r="C470" s="40"/>
      <c r="D470" s="5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1"/>
    </row>
    <row r="471" ht="15.75" customHeight="1">
      <c r="A471" s="57"/>
      <c r="B471" s="46"/>
      <c r="C471" s="46"/>
      <c r="D471" s="51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7"/>
    </row>
    <row r="472" ht="15.75" customHeight="1">
      <c r="A472" s="58"/>
      <c r="B472" s="40"/>
      <c r="C472" s="40"/>
      <c r="D472" s="5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1"/>
    </row>
    <row r="473" ht="15.75" customHeight="1">
      <c r="A473" s="57"/>
      <c r="B473" s="46"/>
      <c r="C473" s="46"/>
      <c r="D473" s="51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7"/>
    </row>
    <row r="474" ht="15.75" customHeight="1">
      <c r="A474" s="58"/>
      <c r="B474" s="40"/>
      <c r="C474" s="40"/>
      <c r="D474" s="5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1"/>
    </row>
    <row r="475" ht="15.75" customHeight="1">
      <c r="A475" s="57"/>
      <c r="B475" s="46"/>
      <c r="C475" s="46"/>
      <c r="D475" s="51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7"/>
    </row>
    <row r="476" ht="15.75" customHeight="1">
      <c r="A476" s="58"/>
      <c r="B476" s="40"/>
      <c r="C476" s="40"/>
      <c r="D476" s="5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1"/>
    </row>
    <row r="477" ht="15.75" customHeight="1">
      <c r="A477" s="57"/>
      <c r="B477" s="46"/>
      <c r="C477" s="46"/>
      <c r="D477" s="51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7"/>
    </row>
    <row r="478" ht="15.75" customHeight="1">
      <c r="A478" s="58"/>
      <c r="B478" s="40"/>
      <c r="C478" s="40"/>
      <c r="D478" s="5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1"/>
    </row>
    <row r="479" ht="15.75" customHeight="1">
      <c r="A479" s="57"/>
      <c r="B479" s="46"/>
      <c r="C479" s="46"/>
      <c r="D479" s="51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7"/>
    </row>
    <row r="480" ht="15.75" customHeight="1">
      <c r="A480" s="58"/>
      <c r="B480" s="40"/>
      <c r="C480" s="40"/>
      <c r="D480" s="5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1"/>
    </row>
    <row r="481" ht="15.75" customHeight="1">
      <c r="A481" s="57"/>
      <c r="B481" s="46"/>
      <c r="C481" s="46"/>
      <c r="D481" s="51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7"/>
    </row>
    <row r="482" ht="15.75" customHeight="1">
      <c r="A482" s="58"/>
      <c r="B482" s="40"/>
      <c r="C482" s="40"/>
      <c r="D482" s="5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1"/>
    </row>
    <row r="483" ht="15.75" customHeight="1">
      <c r="A483" s="57"/>
      <c r="B483" s="46"/>
      <c r="C483" s="46"/>
      <c r="D483" s="51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7"/>
    </row>
    <row r="484" ht="15.75" customHeight="1">
      <c r="A484" s="58"/>
      <c r="B484" s="40"/>
      <c r="C484" s="40"/>
      <c r="D484" s="5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1"/>
    </row>
    <row r="485" ht="15.75" customHeight="1">
      <c r="A485" s="57"/>
      <c r="B485" s="46"/>
      <c r="C485" s="46"/>
      <c r="D485" s="51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7"/>
    </row>
    <row r="486" ht="15.75" customHeight="1">
      <c r="A486" s="58"/>
      <c r="B486" s="40"/>
      <c r="C486" s="40"/>
      <c r="D486" s="5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1"/>
    </row>
    <row r="487" ht="15.75" customHeight="1">
      <c r="A487" s="57"/>
      <c r="B487" s="46"/>
      <c r="C487" s="46"/>
      <c r="D487" s="51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7"/>
    </row>
    <row r="488" ht="15.75" customHeight="1">
      <c r="A488" s="58"/>
      <c r="B488" s="40"/>
      <c r="C488" s="40"/>
      <c r="D488" s="5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1"/>
    </row>
    <row r="489" ht="15.75" customHeight="1">
      <c r="A489" s="57"/>
      <c r="B489" s="46"/>
      <c r="C489" s="46"/>
      <c r="D489" s="51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7"/>
    </row>
    <row r="490" ht="15.75" customHeight="1">
      <c r="A490" s="58"/>
      <c r="B490" s="40"/>
      <c r="C490" s="40"/>
      <c r="D490" s="5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1"/>
    </row>
    <row r="491" ht="15.75" customHeight="1">
      <c r="A491" s="57"/>
      <c r="B491" s="46"/>
      <c r="C491" s="46"/>
      <c r="D491" s="51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7"/>
    </row>
    <row r="492" ht="15.75" customHeight="1">
      <c r="A492" s="58"/>
      <c r="B492" s="40"/>
      <c r="C492" s="40"/>
      <c r="D492" s="5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1"/>
    </row>
    <row r="493" ht="15.75" customHeight="1">
      <c r="A493" s="57"/>
      <c r="B493" s="46"/>
      <c r="C493" s="46"/>
      <c r="D493" s="51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7"/>
    </row>
    <row r="494" ht="15.75" customHeight="1">
      <c r="A494" s="58"/>
      <c r="B494" s="40"/>
      <c r="C494" s="40"/>
      <c r="D494" s="5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1"/>
    </row>
    <row r="495" ht="15.75" customHeight="1">
      <c r="A495" s="57"/>
      <c r="B495" s="46"/>
      <c r="C495" s="46"/>
      <c r="D495" s="51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7"/>
    </row>
    <row r="496" ht="15.75" customHeight="1">
      <c r="A496" s="58"/>
      <c r="B496" s="40"/>
      <c r="C496" s="40"/>
      <c r="D496" s="5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1"/>
    </row>
    <row r="497" ht="15.75" customHeight="1">
      <c r="A497" s="57"/>
      <c r="B497" s="46"/>
      <c r="C497" s="46"/>
      <c r="D497" s="51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7"/>
    </row>
    <row r="498" ht="15.75" customHeight="1">
      <c r="A498" s="58"/>
      <c r="B498" s="40"/>
      <c r="C498" s="40"/>
      <c r="D498" s="5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1"/>
    </row>
    <row r="499" ht="15.75" customHeight="1">
      <c r="A499" s="57"/>
      <c r="B499" s="46"/>
      <c r="C499" s="46"/>
      <c r="D499" s="51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7"/>
    </row>
    <row r="500" ht="15.75" customHeight="1">
      <c r="A500" s="58"/>
      <c r="B500" s="40"/>
      <c r="C500" s="40"/>
      <c r="D500" s="5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1"/>
    </row>
    <row r="501" ht="15.75" customHeight="1">
      <c r="A501" s="57"/>
      <c r="B501" s="46"/>
      <c r="C501" s="46"/>
      <c r="D501" s="51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7"/>
    </row>
    <row r="502" ht="15.75" customHeight="1">
      <c r="A502" s="58"/>
      <c r="B502" s="40"/>
      <c r="C502" s="40"/>
      <c r="D502" s="5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1"/>
    </row>
    <row r="503" ht="15.75" customHeight="1">
      <c r="A503" s="57"/>
      <c r="B503" s="46"/>
      <c r="C503" s="46"/>
      <c r="D503" s="51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7"/>
    </row>
    <row r="504" ht="15.75" customHeight="1">
      <c r="A504" s="58"/>
      <c r="B504" s="40"/>
      <c r="C504" s="40"/>
      <c r="D504" s="5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1"/>
    </row>
    <row r="505" ht="15.75" customHeight="1">
      <c r="A505" s="57"/>
      <c r="B505" s="46"/>
      <c r="C505" s="46"/>
      <c r="D505" s="51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7"/>
    </row>
    <row r="506" ht="15.75" customHeight="1">
      <c r="A506" s="58"/>
      <c r="B506" s="40"/>
      <c r="C506" s="40"/>
      <c r="D506" s="5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1"/>
    </row>
    <row r="507" ht="15.75" customHeight="1">
      <c r="A507" s="57"/>
      <c r="B507" s="46"/>
      <c r="C507" s="46"/>
      <c r="D507" s="51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7"/>
    </row>
    <row r="508" ht="15.75" customHeight="1">
      <c r="A508" s="58"/>
      <c r="B508" s="40"/>
      <c r="C508" s="40"/>
      <c r="D508" s="5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1"/>
    </row>
    <row r="509" ht="15.75" customHeight="1">
      <c r="A509" s="57"/>
      <c r="B509" s="46"/>
      <c r="C509" s="46"/>
      <c r="D509" s="51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7"/>
    </row>
    <row r="510" ht="15.75" customHeight="1">
      <c r="A510" s="58"/>
      <c r="B510" s="40"/>
      <c r="C510" s="40"/>
      <c r="D510" s="5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1"/>
    </row>
    <row r="511" ht="15.75" customHeight="1">
      <c r="A511" s="57"/>
      <c r="B511" s="46"/>
      <c r="C511" s="46"/>
      <c r="D511" s="51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7"/>
    </row>
    <row r="512" ht="15.75" customHeight="1">
      <c r="A512" s="58"/>
      <c r="B512" s="40"/>
      <c r="C512" s="40"/>
      <c r="D512" s="5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1"/>
    </row>
    <row r="513" ht="15.75" customHeight="1">
      <c r="A513" s="57"/>
      <c r="B513" s="46"/>
      <c r="C513" s="46"/>
      <c r="D513" s="51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7"/>
    </row>
    <row r="514" ht="15.75" customHeight="1">
      <c r="A514" s="58"/>
      <c r="B514" s="40"/>
      <c r="C514" s="40"/>
      <c r="D514" s="5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1"/>
    </row>
    <row r="515" ht="15.75" customHeight="1">
      <c r="A515" s="57"/>
      <c r="B515" s="46"/>
      <c r="C515" s="46"/>
      <c r="D515" s="51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7"/>
    </row>
    <row r="516" ht="15.75" customHeight="1">
      <c r="A516" s="58"/>
      <c r="B516" s="40"/>
      <c r="C516" s="40"/>
      <c r="D516" s="5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1"/>
    </row>
    <row r="517" ht="15.75" customHeight="1">
      <c r="A517" s="57"/>
      <c r="B517" s="46"/>
      <c r="C517" s="46"/>
      <c r="D517" s="51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7"/>
    </row>
    <row r="518" ht="15.75" customHeight="1">
      <c r="A518" s="58"/>
      <c r="B518" s="40"/>
      <c r="C518" s="40"/>
      <c r="D518" s="5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1"/>
    </row>
    <row r="519" ht="15.75" customHeight="1">
      <c r="A519" s="57"/>
      <c r="B519" s="46"/>
      <c r="C519" s="46"/>
      <c r="D519" s="51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7"/>
    </row>
    <row r="520" ht="15.75" customHeight="1">
      <c r="A520" s="58"/>
      <c r="B520" s="40"/>
      <c r="C520" s="40"/>
      <c r="D520" s="5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1"/>
    </row>
    <row r="521" ht="15.75" customHeight="1">
      <c r="A521" s="57"/>
      <c r="B521" s="46"/>
      <c r="C521" s="46"/>
      <c r="D521" s="51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7"/>
    </row>
    <row r="522" ht="15.75" customHeight="1">
      <c r="A522" s="58"/>
      <c r="B522" s="40"/>
      <c r="C522" s="40"/>
      <c r="D522" s="5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1"/>
    </row>
    <row r="523" ht="15.75" customHeight="1">
      <c r="A523" s="57"/>
      <c r="B523" s="46"/>
      <c r="C523" s="46"/>
      <c r="D523" s="51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7"/>
    </row>
    <row r="524" ht="15.75" customHeight="1">
      <c r="A524" s="58"/>
      <c r="B524" s="40"/>
      <c r="C524" s="40"/>
      <c r="D524" s="5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1"/>
    </row>
    <row r="525" ht="15.75" customHeight="1">
      <c r="A525" s="57"/>
      <c r="B525" s="46"/>
      <c r="C525" s="46"/>
      <c r="D525" s="51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7"/>
    </row>
    <row r="526" ht="15.75" customHeight="1">
      <c r="A526" s="58"/>
      <c r="B526" s="40"/>
      <c r="C526" s="40"/>
      <c r="D526" s="5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1"/>
    </row>
    <row r="527" ht="15.75" customHeight="1">
      <c r="A527" s="57"/>
      <c r="B527" s="46"/>
      <c r="C527" s="46"/>
      <c r="D527" s="51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7"/>
    </row>
    <row r="528" ht="15.75" customHeight="1">
      <c r="A528" s="58"/>
      <c r="B528" s="40"/>
      <c r="C528" s="40"/>
      <c r="D528" s="5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1"/>
    </row>
    <row r="529" ht="15.75" customHeight="1">
      <c r="A529" s="57"/>
      <c r="B529" s="46"/>
      <c r="C529" s="46"/>
      <c r="D529" s="51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7"/>
    </row>
    <row r="530" ht="15.75" customHeight="1">
      <c r="A530" s="58"/>
      <c r="B530" s="40"/>
      <c r="C530" s="40"/>
      <c r="D530" s="5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1"/>
    </row>
    <row r="531" ht="15.75" customHeight="1">
      <c r="A531" s="57"/>
      <c r="B531" s="46"/>
      <c r="C531" s="46"/>
      <c r="D531" s="51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7"/>
    </row>
    <row r="532" ht="15.75" customHeight="1">
      <c r="A532" s="58"/>
      <c r="B532" s="40"/>
      <c r="C532" s="40"/>
      <c r="D532" s="5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1"/>
    </row>
    <row r="533" ht="15.75" customHeight="1">
      <c r="A533" s="57"/>
      <c r="B533" s="46"/>
      <c r="C533" s="46"/>
      <c r="D533" s="51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7"/>
    </row>
    <row r="534" ht="15.75" customHeight="1">
      <c r="A534" s="58"/>
      <c r="B534" s="40"/>
      <c r="C534" s="40"/>
      <c r="D534" s="5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1"/>
    </row>
    <row r="535" ht="15.75" customHeight="1">
      <c r="A535" s="57"/>
      <c r="B535" s="46"/>
      <c r="C535" s="46"/>
      <c r="D535" s="51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7"/>
    </row>
    <row r="536" ht="15.75" customHeight="1">
      <c r="A536" s="58"/>
      <c r="B536" s="40"/>
      <c r="C536" s="40"/>
      <c r="D536" s="5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1"/>
    </row>
    <row r="537" ht="15.75" customHeight="1">
      <c r="A537" s="57"/>
      <c r="B537" s="46"/>
      <c r="C537" s="46"/>
      <c r="D537" s="51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7"/>
    </row>
    <row r="538" ht="15.75" customHeight="1">
      <c r="A538" s="58"/>
      <c r="B538" s="40"/>
      <c r="C538" s="40"/>
      <c r="D538" s="5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1"/>
    </row>
    <row r="539" ht="15.75" customHeight="1">
      <c r="A539" s="57"/>
      <c r="B539" s="46"/>
      <c r="C539" s="46"/>
      <c r="D539" s="51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7"/>
    </row>
    <row r="540" ht="15.75" customHeight="1">
      <c r="A540" s="58"/>
      <c r="B540" s="40"/>
      <c r="C540" s="40"/>
      <c r="D540" s="5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1"/>
    </row>
    <row r="541" ht="15.75" customHeight="1">
      <c r="A541" s="57"/>
      <c r="B541" s="46"/>
      <c r="C541" s="46"/>
      <c r="D541" s="51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7"/>
    </row>
    <row r="542" ht="15.75" customHeight="1">
      <c r="A542" s="58"/>
      <c r="B542" s="40"/>
      <c r="C542" s="40"/>
      <c r="D542" s="5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1"/>
    </row>
    <row r="543" ht="15.75" customHeight="1">
      <c r="A543" s="57"/>
      <c r="B543" s="46"/>
      <c r="C543" s="46"/>
      <c r="D543" s="51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7"/>
    </row>
    <row r="544" ht="15.75" customHeight="1">
      <c r="A544" s="58"/>
      <c r="B544" s="40"/>
      <c r="C544" s="40"/>
      <c r="D544" s="5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1"/>
    </row>
    <row r="545" ht="15.75" customHeight="1">
      <c r="A545" s="57"/>
      <c r="B545" s="46"/>
      <c r="C545" s="46"/>
      <c r="D545" s="51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7"/>
    </row>
    <row r="546" ht="15.75" customHeight="1">
      <c r="A546" s="58"/>
      <c r="B546" s="40"/>
      <c r="C546" s="40"/>
      <c r="D546" s="5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1"/>
    </row>
    <row r="547" ht="15.75" customHeight="1">
      <c r="A547" s="57"/>
      <c r="B547" s="46"/>
      <c r="C547" s="46"/>
      <c r="D547" s="51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7"/>
    </row>
    <row r="548" ht="15.75" customHeight="1">
      <c r="A548" s="58"/>
      <c r="B548" s="40"/>
      <c r="C548" s="40"/>
      <c r="D548" s="5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1"/>
    </row>
    <row r="549" ht="15.75" customHeight="1">
      <c r="A549" s="57"/>
      <c r="B549" s="46"/>
      <c r="C549" s="46"/>
      <c r="D549" s="51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7"/>
    </row>
    <row r="550" ht="15.75" customHeight="1">
      <c r="A550" s="58"/>
      <c r="B550" s="40"/>
      <c r="C550" s="40"/>
      <c r="D550" s="5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1"/>
    </row>
    <row r="551" ht="15.75" customHeight="1">
      <c r="A551" s="57"/>
      <c r="B551" s="46"/>
      <c r="C551" s="46"/>
      <c r="D551" s="51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7"/>
    </row>
    <row r="552" ht="15.75" customHeight="1">
      <c r="A552" s="58"/>
      <c r="B552" s="40"/>
      <c r="C552" s="40"/>
      <c r="D552" s="5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1"/>
    </row>
    <row r="553" ht="15.75" customHeight="1">
      <c r="A553" s="57"/>
      <c r="B553" s="46"/>
      <c r="C553" s="46"/>
      <c r="D553" s="51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7"/>
    </row>
    <row r="554" ht="15.75" customHeight="1">
      <c r="A554" s="58"/>
      <c r="B554" s="40"/>
      <c r="C554" s="40"/>
      <c r="D554" s="5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1"/>
    </row>
    <row r="555" ht="15.75" customHeight="1">
      <c r="A555" s="57"/>
      <c r="B555" s="46"/>
      <c r="C555" s="46"/>
      <c r="D555" s="51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7"/>
    </row>
    <row r="556" ht="15.75" customHeight="1">
      <c r="A556" s="58"/>
      <c r="B556" s="40"/>
      <c r="C556" s="40"/>
      <c r="D556" s="5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1"/>
    </row>
    <row r="557" ht="15.75" customHeight="1">
      <c r="A557" s="57"/>
      <c r="B557" s="46"/>
      <c r="C557" s="46"/>
      <c r="D557" s="51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7"/>
    </row>
    <row r="558" ht="15.75" customHeight="1">
      <c r="A558" s="58"/>
      <c r="B558" s="40"/>
      <c r="C558" s="40"/>
      <c r="D558" s="5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1"/>
    </row>
    <row r="559" ht="15.75" customHeight="1">
      <c r="A559" s="57"/>
      <c r="B559" s="46"/>
      <c r="C559" s="46"/>
      <c r="D559" s="51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7"/>
    </row>
    <row r="560" ht="15.75" customHeight="1">
      <c r="A560" s="58"/>
      <c r="B560" s="40"/>
      <c r="C560" s="40"/>
      <c r="D560" s="5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1"/>
    </row>
    <row r="561" ht="15.75" customHeight="1">
      <c r="A561" s="57"/>
      <c r="B561" s="46"/>
      <c r="C561" s="46"/>
      <c r="D561" s="51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7"/>
    </row>
    <row r="562" ht="15.75" customHeight="1">
      <c r="A562" s="58"/>
      <c r="B562" s="40"/>
      <c r="C562" s="40"/>
      <c r="D562" s="5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1"/>
    </row>
    <row r="563" ht="15.75" customHeight="1">
      <c r="A563" s="57"/>
      <c r="B563" s="46"/>
      <c r="C563" s="46"/>
      <c r="D563" s="51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7"/>
    </row>
    <row r="564" ht="15.75" customHeight="1">
      <c r="A564" s="58"/>
      <c r="B564" s="40"/>
      <c r="C564" s="40"/>
      <c r="D564" s="5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1"/>
    </row>
    <row r="565" ht="15.75" customHeight="1">
      <c r="A565" s="57"/>
      <c r="B565" s="46"/>
      <c r="C565" s="46"/>
      <c r="D565" s="51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7"/>
    </row>
    <row r="566" ht="15.75" customHeight="1">
      <c r="A566" s="58"/>
      <c r="B566" s="40"/>
      <c r="C566" s="40"/>
      <c r="D566" s="5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1"/>
    </row>
    <row r="567" ht="15.75" customHeight="1">
      <c r="A567" s="57"/>
      <c r="B567" s="46"/>
      <c r="C567" s="46"/>
      <c r="D567" s="51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7"/>
    </row>
    <row r="568" ht="15.75" customHeight="1">
      <c r="A568" s="58"/>
      <c r="B568" s="40"/>
      <c r="C568" s="40"/>
      <c r="D568" s="5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1"/>
    </row>
    <row r="569" ht="15.75" customHeight="1">
      <c r="A569" s="57"/>
      <c r="B569" s="46"/>
      <c r="C569" s="46"/>
      <c r="D569" s="51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7"/>
    </row>
    <row r="570" ht="15.75" customHeight="1">
      <c r="A570" s="58"/>
      <c r="B570" s="40"/>
      <c r="C570" s="40"/>
      <c r="D570" s="5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1"/>
    </row>
    <row r="571" ht="15.75" customHeight="1">
      <c r="A571" s="57"/>
      <c r="B571" s="46"/>
      <c r="C571" s="46"/>
      <c r="D571" s="51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7"/>
    </row>
    <row r="572" ht="15.75" customHeight="1">
      <c r="A572" s="58"/>
      <c r="B572" s="40"/>
      <c r="C572" s="40"/>
      <c r="D572" s="5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1"/>
    </row>
    <row r="573" ht="15.75" customHeight="1">
      <c r="A573" s="57"/>
      <c r="B573" s="46"/>
      <c r="C573" s="46"/>
      <c r="D573" s="51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7"/>
    </row>
    <row r="574" ht="15.75" customHeight="1">
      <c r="A574" s="58"/>
      <c r="B574" s="40"/>
      <c r="C574" s="40"/>
      <c r="D574" s="5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1"/>
    </row>
    <row r="575" ht="15.75" customHeight="1">
      <c r="A575" s="57"/>
      <c r="B575" s="46"/>
      <c r="C575" s="46"/>
      <c r="D575" s="51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7"/>
    </row>
    <row r="576" ht="15.75" customHeight="1">
      <c r="A576" s="58"/>
      <c r="B576" s="40"/>
      <c r="C576" s="40"/>
      <c r="D576" s="5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1"/>
    </row>
    <row r="577" ht="15.75" customHeight="1">
      <c r="A577" s="57"/>
      <c r="B577" s="46"/>
      <c r="C577" s="46"/>
      <c r="D577" s="51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7"/>
    </row>
    <row r="578" ht="15.75" customHeight="1">
      <c r="A578" s="58"/>
      <c r="B578" s="40"/>
      <c r="C578" s="40"/>
      <c r="D578" s="5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1"/>
    </row>
    <row r="579" ht="15.75" customHeight="1">
      <c r="A579" s="57"/>
      <c r="B579" s="46"/>
      <c r="C579" s="46"/>
      <c r="D579" s="51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7"/>
    </row>
    <row r="580" ht="15.75" customHeight="1">
      <c r="A580" s="58"/>
      <c r="B580" s="40"/>
      <c r="C580" s="40"/>
      <c r="D580" s="5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1"/>
    </row>
    <row r="581" ht="15.75" customHeight="1">
      <c r="A581" s="57"/>
      <c r="B581" s="46"/>
      <c r="C581" s="46"/>
      <c r="D581" s="51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7"/>
    </row>
    <row r="582" ht="15.75" customHeight="1">
      <c r="A582" s="58"/>
      <c r="B582" s="40"/>
      <c r="C582" s="40"/>
      <c r="D582" s="5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1"/>
    </row>
    <row r="583" ht="15.75" customHeight="1">
      <c r="A583" s="57"/>
      <c r="B583" s="46"/>
      <c r="C583" s="46"/>
      <c r="D583" s="51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7"/>
    </row>
    <row r="584" ht="15.75" customHeight="1">
      <c r="A584" s="58"/>
      <c r="B584" s="40"/>
      <c r="C584" s="40"/>
      <c r="D584" s="5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1"/>
    </row>
    <row r="585" ht="15.75" customHeight="1">
      <c r="A585" s="57"/>
      <c r="B585" s="46"/>
      <c r="C585" s="46"/>
      <c r="D585" s="51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7"/>
    </row>
    <row r="586" ht="15.75" customHeight="1">
      <c r="A586" s="58"/>
      <c r="B586" s="40"/>
      <c r="C586" s="40"/>
      <c r="D586" s="5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1"/>
    </row>
    <row r="587" ht="15.75" customHeight="1">
      <c r="A587" s="57"/>
      <c r="B587" s="46"/>
      <c r="C587" s="46"/>
      <c r="D587" s="51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7"/>
    </row>
    <row r="588" ht="15.75" customHeight="1">
      <c r="A588" s="58"/>
      <c r="B588" s="40"/>
      <c r="C588" s="40"/>
      <c r="D588" s="5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1"/>
    </row>
    <row r="589" ht="15.75" customHeight="1">
      <c r="A589" s="57"/>
      <c r="B589" s="46"/>
      <c r="C589" s="46"/>
      <c r="D589" s="51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7"/>
    </row>
    <row r="590" ht="15.75" customHeight="1">
      <c r="A590" s="58"/>
      <c r="B590" s="40"/>
      <c r="C590" s="40"/>
      <c r="D590" s="5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1"/>
    </row>
    <row r="591" ht="15.75" customHeight="1">
      <c r="A591" s="57"/>
      <c r="B591" s="46"/>
      <c r="C591" s="46"/>
      <c r="D591" s="51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7"/>
    </row>
    <row r="592" ht="15.75" customHeight="1">
      <c r="A592" s="58"/>
      <c r="B592" s="40"/>
      <c r="C592" s="40"/>
      <c r="D592" s="5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1"/>
    </row>
    <row r="593" ht="15.75" customHeight="1">
      <c r="A593" s="57"/>
      <c r="B593" s="46"/>
      <c r="C593" s="46"/>
      <c r="D593" s="51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7"/>
    </row>
    <row r="594" ht="15.75" customHeight="1">
      <c r="A594" s="58"/>
      <c r="B594" s="40"/>
      <c r="C594" s="40"/>
      <c r="D594" s="5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1"/>
    </row>
    <row r="595" ht="15.75" customHeight="1">
      <c r="A595" s="57"/>
      <c r="B595" s="46"/>
      <c r="C595" s="46"/>
      <c r="D595" s="51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7"/>
    </row>
    <row r="596" ht="15.75" customHeight="1">
      <c r="A596" s="58"/>
      <c r="B596" s="40"/>
      <c r="C596" s="40"/>
      <c r="D596" s="5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1"/>
    </row>
    <row r="597" ht="15.75" customHeight="1">
      <c r="A597" s="57"/>
      <c r="B597" s="46"/>
      <c r="C597" s="46"/>
      <c r="D597" s="51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7"/>
    </row>
    <row r="598" ht="15.75" customHeight="1">
      <c r="A598" s="58"/>
      <c r="B598" s="40"/>
      <c r="C598" s="40"/>
      <c r="D598" s="5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1"/>
    </row>
    <row r="599" ht="15.75" customHeight="1">
      <c r="A599" s="57"/>
      <c r="B599" s="46"/>
      <c r="C599" s="46"/>
      <c r="D599" s="51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7"/>
    </row>
    <row r="600" ht="15.75" customHeight="1">
      <c r="A600" s="58"/>
      <c r="B600" s="40"/>
      <c r="C600" s="40"/>
      <c r="D600" s="5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1"/>
    </row>
    <row r="601" ht="15.75" customHeight="1">
      <c r="A601" s="57"/>
      <c r="B601" s="46"/>
      <c r="C601" s="46"/>
      <c r="D601" s="51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7"/>
    </row>
    <row r="602" ht="15.75" customHeight="1">
      <c r="A602" s="58"/>
      <c r="B602" s="40"/>
      <c r="C602" s="40"/>
      <c r="D602" s="5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1"/>
    </row>
    <row r="603" ht="15.75" customHeight="1">
      <c r="A603" s="57"/>
      <c r="B603" s="46"/>
      <c r="C603" s="46"/>
      <c r="D603" s="51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7"/>
    </row>
    <row r="604" ht="15.75" customHeight="1">
      <c r="A604" s="58"/>
      <c r="B604" s="40"/>
      <c r="C604" s="40"/>
      <c r="D604" s="5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1"/>
    </row>
    <row r="605" ht="15.75" customHeight="1">
      <c r="A605" s="57"/>
      <c r="B605" s="46"/>
      <c r="C605" s="46"/>
      <c r="D605" s="51"/>
      <c r="E605" s="4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7"/>
    </row>
    <row r="606" ht="15.75" customHeight="1">
      <c r="A606" s="58"/>
      <c r="B606" s="40"/>
      <c r="C606" s="40"/>
      <c r="D606" s="5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1"/>
    </row>
    <row r="607" ht="15.75" customHeight="1">
      <c r="A607" s="57"/>
      <c r="B607" s="46"/>
      <c r="C607" s="46"/>
      <c r="D607" s="51"/>
      <c r="E607" s="4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7"/>
    </row>
    <row r="608" ht="15.75" customHeight="1">
      <c r="A608" s="58"/>
      <c r="B608" s="40"/>
      <c r="C608" s="40"/>
      <c r="D608" s="5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1"/>
    </row>
    <row r="609" ht="15.75" customHeight="1">
      <c r="A609" s="57"/>
      <c r="B609" s="46"/>
      <c r="C609" s="46"/>
      <c r="D609" s="51"/>
      <c r="E609" s="4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7"/>
    </row>
    <row r="610" ht="15.75" customHeight="1">
      <c r="A610" s="58"/>
      <c r="B610" s="40"/>
      <c r="C610" s="40"/>
      <c r="D610" s="5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1"/>
    </row>
    <row r="611" ht="15.75" customHeight="1">
      <c r="A611" s="57"/>
      <c r="B611" s="46"/>
      <c r="C611" s="46"/>
      <c r="D611" s="51"/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7"/>
    </row>
    <row r="612" ht="15.75" customHeight="1">
      <c r="A612" s="58"/>
      <c r="B612" s="40"/>
      <c r="C612" s="40"/>
      <c r="D612" s="5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1"/>
    </row>
    <row r="613" ht="15.75" customHeight="1">
      <c r="A613" s="57"/>
      <c r="B613" s="46"/>
      <c r="C613" s="46"/>
      <c r="D613" s="51"/>
      <c r="E613" s="4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7"/>
    </row>
    <row r="614" ht="15.75" customHeight="1">
      <c r="A614" s="58"/>
      <c r="B614" s="40"/>
      <c r="C614" s="40"/>
      <c r="D614" s="5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1"/>
    </row>
    <row r="615" ht="15.75" customHeight="1">
      <c r="A615" s="57"/>
      <c r="B615" s="46"/>
      <c r="C615" s="46"/>
      <c r="D615" s="51"/>
      <c r="E615" s="4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7"/>
    </row>
    <row r="616" ht="15.75" customHeight="1">
      <c r="A616" s="58"/>
      <c r="B616" s="40"/>
      <c r="C616" s="40"/>
      <c r="D616" s="5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1"/>
    </row>
    <row r="617" ht="15.75" customHeight="1">
      <c r="A617" s="57"/>
      <c r="B617" s="46"/>
      <c r="C617" s="46"/>
      <c r="D617" s="51"/>
      <c r="E617" s="4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7"/>
    </row>
    <row r="618" ht="15.75" customHeight="1">
      <c r="A618" s="58"/>
      <c r="B618" s="40"/>
      <c r="C618" s="40"/>
      <c r="D618" s="5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1"/>
    </row>
    <row r="619" ht="15.75" customHeight="1">
      <c r="A619" s="57"/>
      <c r="B619" s="46"/>
      <c r="C619" s="46"/>
      <c r="D619" s="51"/>
      <c r="E619" s="4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7"/>
    </row>
    <row r="620" ht="15.75" customHeight="1">
      <c r="A620" s="58"/>
      <c r="B620" s="40"/>
      <c r="C620" s="40"/>
      <c r="D620" s="5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1"/>
    </row>
    <row r="621" ht="15.75" customHeight="1">
      <c r="A621" s="57"/>
      <c r="B621" s="46"/>
      <c r="C621" s="46"/>
      <c r="D621" s="51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7"/>
    </row>
    <row r="622" ht="15.75" customHeight="1">
      <c r="A622" s="58"/>
      <c r="B622" s="40"/>
      <c r="C622" s="40"/>
      <c r="D622" s="5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1"/>
    </row>
    <row r="623" ht="15.75" customHeight="1">
      <c r="A623" s="57"/>
      <c r="B623" s="46"/>
      <c r="C623" s="46"/>
      <c r="D623" s="51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7"/>
    </row>
    <row r="624" ht="15.75" customHeight="1">
      <c r="A624" s="58"/>
      <c r="B624" s="40"/>
      <c r="C624" s="40"/>
      <c r="D624" s="5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1"/>
    </row>
    <row r="625" ht="15.75" customHeight="1">
      <c r="A625" s="57"/>
      <c r="B625" s="46"/>
      <c r="C625" s="46"/>
      <c r="D625" s="51"/>
      <c r="E625" s="4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7"/>
    </row>
    <row r="626" ht="15.75" customHeight="1">
      <c r="A626" s="58"/>
      <c r="B626" s="40"/>
      <c r="C626" s="40"/>
      <c r="D626" s="5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1"/>
    </row>
    <row r="627" ht="15.75" customHeight="1">
      <c r="A627" s="57"/>
      <c r="B627" s="46"/>
      <c r="C627" s="46"/>
      <c r="D627" s="51"/>
      <c r="E627" s="46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7"/>
    </row>
    <row r="628" ht="15.75" customHeight="1">
      <c r="A628" s="58"/>
      <c r="B628" s="40"/>
      <c r="C628" s="40"/>
      <c r="D628" s="5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1"/>
    </row>
    <row r="629" ht="15.75" customHeight="1">
      <c r="A629" s="57"/>
      <c r="B629" s="46"/>
      <c r="C629" s="46"/>
      <c r="D629" s="51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7"/>
    </row>
    <row r="630" ht="15.75" customHeight="1">
      <c r="A630" s="58"/>
      <c r="B630" s="40"/>
      <c r="C630" s="40"/>
      <c r="D630" s="5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1"/>
    </row>
    <row r="631" ht="15.75" customHeight="1">
      <c r="A631" s="57"/>
      <c r="B631" s="46"/>
      <c r="C631" s="46"/>
      <c r="D631" s="51"/>
      <c r="E631" s="46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7"/>
    </row>
    <row r="632" ht="15.75" customHeight="1">
      <c r="A632" s="58"/>
      <c r="B632" s="40"/>
      <c r="C632" s="40"/>
      <c r="D632" s="5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1"/>
    </row>
    <row r="633" ht="15.75" customHeight="1">
      <c r="A633" s="57"/>
      <c r="B633" s="46"/>
      <c r="C633" s="46"/>
      <c r="D633" s="51"/>
      <c r="E633" s="4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7"/>
    </row>
    <row r="634" ht="15.75" customHeight="1">
      <c r="A634" s="58"/>
      <c r="B634" s="40"/>
      <c r="C634" s="40"/>
      <c r="D634" s="5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1"/>
    </row>
    <row r="635" ht="15.75" customHeight="1">
      <c r="A635" s="57"/>
      <c r="B635" s="46"/>
      <c r="C635" s="46"/>
      <c r="D635" s="51"/>
      <c r="E635" s="46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7"/>
    </row>
    <row r="636" ht="15.75" customHeight="1">
      <c r="A636" s="58"/>
      <c r="B636" s="40"/>
      <c r="C636" s="40"/>
      <c r="D636" s="5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1"/>
    </row>
    <row r="637" ht="15.75" customHeight="1">
      <c r="A637" s="57"/>
      <c r="B637" s="46"/>
      <c r="C637" s="46"/>
      <c r="D637" s="51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7"/>
    </row>
    <row r="638" ht="15.75" customHeight="1">
      <c r="A638" s="58"/>
      <c r="B638" s="40"/>
      <c r="C638" s="40"/>
      <c r="D638" s="5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1"/>
    </row>
    <row r="639" ht="15.75" customHeight="1">
      <c r="A639" s="57"/>
      <c r="B639" s="46"/>
      <c r="C639" s="46"/>
      <c r="D639" s="51"/>
      <c r="E639" s="46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7"/>
    </row>
    <row r="640" ht="15.75" customHeight="1">
      <c r="A640" s="58"/>
      <c r="B640" s="40"/>
      <c r="C640" s="40"/>
      <c r="D640" s="5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1"/>
    </row>
    <row r="641" ht="15.75" customHeight="1">
      <c r="A641" s="57"/>
      <c r="B641" s="46"/>
      <c r="C641" s="46"/>
      <c r="D641" s="51"/>
      <c r="E641" s="46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7"/>
    </row>
    <row r="642" ht="15.75" customHeight="1">
      <c r="A642" s="58"/>
      <c r="B642" s="40"/>
      <c r="C642" s="40"/>
      <c r="D642" s="5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1"/>
    </row>
    <row r="643" ht="15.75" customHeight="1">
      <c r="A643" s="57"/>
      <c r="B643" s="46"/>
      <c r="C643" s="46"/>
      <c r="D643" s="51"/>
      <c r="E643" s="4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7"/>
    </row>
    <row r="644" ht="15.75" customHeight="1">
      <c r="A644" s="58"/>
      <c r="B644" s="40"/>
      <c r="C644" s="40"/>
      <c r="D644" s="5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1"/>
    </row>
    <row r="645" ht="15.75" customHeight="1">
      <c r="A645" s="57"/>
      <c r="B645" s="46"/>
      <c r="C645" s="46"/>
      <c r="D645" s="51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7"/>
    </row>
    <row r="646" ht="15.75" customHeight="1">
      <c r="A646" s="58"/>
      <c r="B646" s="40"/>
      <c r="C646" s="40"/>
      <c r="D646" s="5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1"/>
    </row>
    <row r="647" ht="15.75" customHeight="1">
      <c r="A647" s="57"/>
      <c r="B647" s="46"/>
      <c r="C647" s="46"/>
      <c r="D647" s="51"/>
      <c r="E647" s="4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7"/>
    </row>
    <row r="648" ht="15.75" customHeight="1">
      <c r="A648" s="58"/>
      <c r="B648" s="40"/>
      <c r="C648" s="40"/>
      <c r="D648" s="5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1"/>
    </row>
    <row r="649" ht="15.75" customHeight="1">
      <c r="A649" s="57"/>
      <c r="B649" s="46"/>
      <c r="C649" s="46"/>
      <c r="D649" s="51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7"/>
    </row>
    <row r="650" ht="15.75" customHeight="1">
      <c r="A650" s="58"/>
      <c r="B650" s="40"/>
      <c r="C650" s="40"/>
      <c r="D650" s="5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1"/>
    </row>
    <row r="651" ht="15.75" customHeight="1">
      <c r="A651" s="57"/>
      <c r="B651" s="46"/>
      <c r="C651" s="46"/>
      <c r="D651" s="51"/>
      <c r="E651" s="46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7"/>
    </row>
    <row r="652" ht="15.75" customHeight="1">
      <c r="A652" s="58"/>
      <c r="B652" s="40"/>
      <c r="C652" s="40"/>
      <c r="D652" s="5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1"/>
    </row>
    <row r="653" ht="15.75" customHeight="1">
      <c r="A653" s="57"/>
      <c r="B653" s="46"/>
      <c r="C653" s="46"/>
      <c r="D653" s="51"/>
      <c r="E653" s="46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7"/>
    </row>
    <row r="654" ht="15.75" customHeight="1">
      <c r="A654" s="58"/>
      <c r="B654" s="40"/>
      <c r="C654" s="40"/>
      <c r="D654" s="5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1"/>
    </row>
    <row r="655" ht="15.75" customHeight="1">
      <c r="A655" s="57"/>
      <c r="B655" s="46"/>
      <c r="C655" s="46"/>
      <c r="D655" s="51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7"/>
    </row>
    <row r="656" ht="15.75" customHeight="1">
      <c r="A656" s="58"/>
      <c r="B656" s="40"/>
      <c r="C656" s="40"/>
      <c r="D656" s="5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1"/>
    </row>
    <row r="657" ht="15.75" customHeight="1">
      <c r="A657" s="57"/>
      <c r="B657" s="46"/>
      <c r="C657" s="46"/>
      <c r="D657" s="51"/>
      <c r="E657" s="46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7"/>
    </row>
    <row r="658" ht="15.75" customHeight="1">
      <c r="A658" s="58"/>
      <c r="B658" s="40"/>
      <c r="C658" s="40"/>
      <c r="D658" s="5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1"/>
    </row>
    <row r="659" ht="15.75" customHeight="1">
      <c r="A659" s="57"/>
      <c r="B659" s="46"/>
      <c r="C659" s="46"/>
      <c r="D659" s="51"/>
      <c r="E659" s="46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7"/>
    </row>
    <row r="660" ht="15.75" customHeight="1">
      <c r="A660" s="58"/>
      <c r="B660" s="40"/>
      <c r="C660" s="40"/>
      <c r="D660" s="5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1"/>
    </row>
    <row r="661" ht="15.75" customHeight="1">
      <c r="A661" s="57"/>
      <c r="B661" s="46"/>
      <c r="C661" s="46"/>
      <c r="D661" s="51"/>
      <c r="E661" s="46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7"/>
    </row>
    <row r="662" ht="15.75" customHeight="1">
      <c r="A662" s="58"/>
      <c r="B662" s="40"/>
      <c r="C662" s="40"/>
      <c r="D662" s="5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1"/>
    </row>
    <row r="663" ht="15.75" customHeight="1">
      <c r="A663" s="57"/>
      <c r="B663" s="46"/>
      <c r="C663" s="46"/>
      <c r="D663" s="51"/>
      <c r="E663" s="46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7"/>
    </row>
    <row r="664" ht="15.75" customHeight="1">
      <c r="A664" s="58"/>
      <c r="B664" s="40"/>
      <c r="C664" s="40"/>
      <c r="D664" s="5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1"/>
    </row>
    <row r="665" ht="15.75" customHeight="1">
      <c r="A665" s="57"/>
      <c r="B665" s="46"/>
      <c r="C665" s="46"/>
      <c r="D665" s="51"/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7"/>
    </row>
    <row r="666" ht="15.75" customHeight="1">
      <c r="A666" s="58"/>
      <c r="B666" s="40"/>
      <c r="C666" s="40"/>
      <c r="D666" s="5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1"/>
    </row>
    <row r="667" ht="15.75" customHeight="1">
      <c r="A667" s="57"/>
      <c r="B667" s="46"/>
      <c r="C667" s="46"/>
      <c r="D667" s="51"/>
      <c r="E667" s="4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7"/>
    </row>
    <row r="668" ht="15.75" customHeight="1">
      <c r="A668" s="58"/>
      <c r="B668" s="40"/>
      <c r="C668" s="40"/>
      <c r="D668" s="5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1"/>
    </row>
    <row r="669" ht="15.75" customHeight="1">
      <c r="A669" s="57"/>
      <c r="B669" s="46"/>
      <c r="C669" s="46"/>
      <c r="D669" s="51"/>
      <c r="E669" s="46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7"/>
    </row>
    <row r="670" ht="15.75" customHeight="1">
      <c r="A670" s="58"/>
      <c r="B670" s="40"/>
      <c r="C670" s="40"/>
      <c r="D670" s="5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1"/>
    </row>
    <row r="671" ht="15.75" customHeight="1">
      <c r="A671" s="57"/>
      <c r="B671" s="46"/>
      <c r="C671" s="46"/>
      <c r="D671" s="51"/>
      <c r="E671" s="46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7"/>
    </row>
    <row r="672" ht="15.75" customHeight="1">
      <c r="A672" s="58"/>
      <c r="B672" s="40"/>
      <c r="C672" s="40"/>
      <c r="D672" s="5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1"/>
    </row>
    <row r="673" ht="15.75" customHeight="1">
      <c r="A673" s="57"/>
      <c r="B673" s="46"/>
      <c r="C673" s="46"/>
      <c r="D673" s="51"/>
      <c r="E673" s="46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7"/>
    </row>
    <row r="674" ht="15.75" customHeight="1">
      <c r="A674" s="58"/>
      <c r="B674" s="40"/>
      <c r="C674" s="40"/>
      <c r="D674" s="5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1"/>
    </row>
    <row r="675" ht="15.75" customHeight="1">
      <c r="A675" s="57"/>
      <c r="B675" s="46"/>
      <c r="C675" s="46"/>
      <c r="D675" s="51"/>
      <c r="E675" s="4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7"/>
    </row>
    <row r="676" ht="15.75" customHeight="1">
      <c r="A676" s="58"/>
      <c r="B676" s="40"/>
      <c r="C676" s="40"/>
      <c r="D676" s="5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1"/>
    </row>
    <row r="677" ht="15.75" customHeight="1">
      <c r="A677" s="57"/>
      <c r="B677" s="46"/>
      <c r="C677" s="46"/>
      <c r="D677" s="51"/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7"/>
    </row>
    <row r="678" ht="15.75" customHeight="1">
      <c r="A678" s="58"/>
      <c r="B678" s="40"/>
      <c r="C678" s="40"/>
      <c r="D678" s="5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1"/>
    </row>
    <row r="679" ht="15.75" customHeight="1">
      <c r="A679" s="57"/>
      <c r="B679" s="46"/>
      <c r="C679" s="46"/>
      <c r="D679" s="51"/>
      <c r="E679" s="46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7"/>
    </row>
    <row r="680" ht="15.75" customHeight="1">
      <c r="A680" s="58"/>
      <c r="B680" s="40"/>
      <c r="C680" s="40"/>
      <c r="D680" s="5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1"/>
    </row>
    <row r="681" ht="15.75" customHeight="1">
      <c r="A681" s="57"/>
      <c r="B681" s="46"/>
      <c r="C681" s="46"/>
      <c r="D681" s="51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7"/>
    </row>
    <row r="682" ht="15.75" customHeight="1">
      <c r="A682" s="58"/>
      <c r="B682" s="40"/>
      <c r="C682" s="40"/>
      <c r="D682" s="5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1"/>
    </row>
    <row r="683" ht="15.75" customHeight="1">
      <c r="A683" s="57"/>
      <c r="B683" s="46"/>
      <c r="C683" s="46"/>
      <c r="D683" s="51"/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7"/>
    </row>
    <row r="684" ht="15.75" customHeight="1">
      <c r="A684" s="58"/>
      <c r="B684" s="40"/>
      <c r="C684" s="40"/>
      <c r="D684" s="5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1"/>
    </row>
    <row r="685" ht="15.75" customHeight="1">
      <c r="A685" s="57"/>
      <c r="B685" s="46"/>
      <c r="C685" s="46"/>
      <c r="D685" s="51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7"/>
    </row>
    <row r="686" ht="15.75" customHeight="1">
      <c r="A686" s="58"/>
      <c r="B686" s="40"/>
      <c r="C686" s="40"/>
      <c r="D686" s="5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1"/>
    </row>
    <row r="687" ht="15.75" customHeight="1">
      <c r="A687" s="57"/>
      <c r="B687" s="46"/>
      <c r="C687" s="46"/>
      <c r="D687" s="51"/>
      <c r="E687" s="46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7"/>
    </row>
    <row r="688" ht="15.75" customHeight="1">
      <c r="A688" s="58"/>
      <c r="B688" s="40"/>
      <c r="C688" s="40"/>
      <c r="D688" s="5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1"/>
    </row>
    <row r="689" ht="15.75" customHeight="1">
      <c r="A689" s="57"/>
      <c r="B689" s="46"/>
      <c r="C689" s="46"/>
      <c r="D689" s="51"/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7"/>
    </row>
    <row r="690" ht="15.75" customHeight="1">
      <c r="A690" s="58"/>
      <c r="B690" s="40"/>
      <c r="C690" s="40"/>
      <c r="D690" s="5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1"/>
    </row>
    <row r="691" ht="15.75" customHeight="1">
      <c r="A691" s="57"/>
      <c r="B691" s="46"/>
      <c r="C691" s="46"/>
      <c r="D691" s="51"/>
      <c r="E691" s="46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7"/>
    </row>
    <row r="692" ht="15.75" customHeight="1">
      <c r="A692" s="58"/>
      <c r="B692" s="40"/>
      <c r="C692" s="40"/>
      <c r="D692" s="5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1"/>
    </row>
    <row r="693" ht="15.75" customHeight="1">
      <c r="A693" s="57"/>
      <c r="B693" s="46"/>
      <c r="C693" s="46"/>
      <c r="D693" s="51"/>
      <c r="E693" s="46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7"/>
    </row>
    <row r="694" ht="15.75" customHeight="1">
      <c r="A694" s="58"/>
      <c r="B694" s="40"/>
      <c r="C694" s="40"/>
      <c r="D694" s="5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1"/>
    </row>
    <row r="695" ht="15.75" customHeight="1">
      <c r="A695" s="57"/>
      <c r="B695" s="46"/>
      <c r="C695" s="46"/>
      <c r="D695" s="51"/>
      <c r="E695" s="46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7"/>
    </row>
    <row r="696" ht="15.75" customHeight="1">
      <c r="A696" s="58"/>
      <c r="B696" s="40"/>
      <c r="C696" s="40"/>
      <c r="D696" s="5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1"/>
    </row>
    <row r="697" ht="15.75" customHeight="1">
      <c r="A697" s="57"/>
      <c r="B697" s="46"/>
      <c r="C697" s="46"/>
      <c r="D697" s="51"/>
      <c r="E697" s="4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7"/>
    </row>
    <row r="698" ht="15.75" customHeight="1">
      <c r="A698" s="58"/>
      <c r="B698" s="40"/>
      <c r="C698" s="40"/>
      <c r="D698" s="5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1"/>
    </row>
    <row r="699" ht="15.75" customHeight="1">
      <c r="A699" s="57"/>
      <c r="B699" s="46"/>
      <c r="C699" s="46"/>
      <c r="D699" s="51"/>
      <c r="E699" s="46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7"/>
    </row>
    <row r="700" ht="15.75" customHeight="1">
      <c r="A700" s="58"/>
      <c r="B700" s="40"/>
      <c r="C700" s="40"/>
      <c r="D700" s="5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1"/>
    </row>
    <row r="701" ht="15.75" customHeight="1">
      <c r="A701" s="57"/>
      <c r="B701" s="46"/>
      <c r="C701" s="46"/>
      <c r="D701" s="51"/>
      <c r="E701" s="46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7"/>
    </row>
    <row r="702" ht="15.75" customHeight="1">
      <c r="A702" s="58"/>
      <c r="B702" s="40"/>
      <c r="C702" s="40"/>
      <c r="D702" s="5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1"/>
    </row>
    <row r="703" ht="15.75" customHeight="1">
      <c r="A703" s="57"/>
      <c r="B703" s="46"/>
      <c r="C703" s="46"/>
      <c r="D703" s="51"/>
      <c r="E703" s="46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7"/>
    </row>
    <row r="704" ht="15.75" customHeight="1">
      <c r="A704" s="58"/>
      <c r="B704" s="40"/>
      <c r="C704" s="40"/>
      <c r="D704" s="5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1"/>
    </row>
    <row r="705" ht="15.75" customHeight="1">
      <c r="A705" s="57"/>
      <c r="B705" s="46"/>
      <c r="C705" s="46"/>
      <c r="D705" s="51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7"/>
    </row>
    <row r="706" ht="15.75" customHeight="1">
      <c r="A706" s="58"/>
      <c r="B706" s="40"/>
      <c r="C706" s="40"/>
      <c r="D706" s="5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1"/>
    </row>
    <row r="707" ht="15.75" customHeight="1">
      <c r="A707" s="57"/>
      <c r="B707" s="46"/>
      <c r="C707" s="46"/>
      <c r="D707" s="51"/>
      <c r="E707" s="46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7"/>
    </row>
    <row r="708" ht="15.75" customHeight="1">
      <c r="A708" s="58"/>
      <c r="B708" s="40"/>
      <c r="C708" s="40"/>
      <c r="D708" s="5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1"/>
    </row>
    <row r="709" ht="15.75" customHeight="1">
      <c r="A709" s="57"/>
      <c r="B709" s="46"/>
      <c r="C709" s="46"/>
      <c r="D709" s="51"/>
      <c r="E709" s="4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7"/>
    </row>
    <row r="710" ht="15.75" customHeight="1">
      <c r="A710" s="58"/>
      <c r="B710" s="40"/>
      <c r="C710" s="40"/>
      <c r="D710" s="5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1"/>
    </row>
    <row r="711" ht="15.75" customHeight="1">
      <c r="A711" s="57"/>
      <c r="B711" s="46"/>
      <c r="C711" s="46"/>
      <c r="D711" s="51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7"/>
    </row>
    <row r="712" ht="15.75" customHeight="1">
      <c r="A712" s="58"/>
      <c r="B712" s="40"/>
      <c r="C712" s="40"/>
      <c r="D712" s="5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1"/>
    </row>
    <row r="713" ht="15.75" customHeight="1">
      <c r="A713" s="57"/>
      <c r="B713" s="46"/>
      <c r="C713" s="46"/>
      <c r="D713" s="51"/>
      <c r="E713" s="4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7"/>
    </row>
    <row r="714" ht="15.75" customHeight="1">
      <c r="A714" s="58"/>
      <c r="B714" s="40"/>
      <c r="C714" s="40"/>
      <c r="D714" s="5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1"/>
    </row>
    <row r="715" ht="15.75" customHeight="1">
      <c r="A715" s="57"/>
      <c r="B715" s="46"/>
      <c r="C715" s="46"/>
      <c r="D715" s="51"/>
      <c r="E715" s="46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7"/>
    </row>
    <row r="716" ht="15.75" customHeight="1">
      <c r="A716" s="58"/>
      <c r="B716" s="40"/>
      <c r="C716" s="40"/>
      <c r="D716" s="5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1"/>
    </row>
    <row r="717" ht="15.75" customHeight="1">
      <c r="A717" s="57"/>
      <c r="B717" s="46"/>
      <c r="C717" s="46"/>
      <c r="D717" s="51"/>
      <c r="E717" s="4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7"/>
    </row>
    <row r="718" ht="15.75" customHeight="1">
      <c r="A718" s="58"/>
      <c r="B718" s="40"/>
      <c r="C718" s="40"/>
      <c r="D718" s="5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1"/>
    </row>
    <row r="719" ht="15.75" customHeight="1">
      <c r="A719" s="57"/>
      <c r="B719" s="46"/>
      <c r="C719" s="46"/>
      <c r="D719" s="51"/>
      <c r="E719" s="46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7"/>
    </row>
    <row r="720" ht="15.75" customHeight="1">
      <c r="A720" s="58"/>
      <c r="B720" s="40"/>
      <c r="C720" s="40"/>
      <c r="D720" s="5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1"/>
    </row>
    <row r="721" ht="15.75" customHeight="1">
      <c r="A721" s="57"/>
      <c r="B721" s="46"/>
      <c r="C721" s="46"/>
      <c r="D721" s="51"/>
      <c r="E721" s="46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7"/>
    </row>
    <row r="722" ht="15.75" customHeight="1">
      <c r="A722" s="58"/>
      <c r="B722" s="40"/>
      <c r="C722" s="40"/>
      <c r="D722" s="5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1"/>
    </row>
    <row r="723" ht="15.75" customHeight="1">
      <c r="A723" s="57"/>
      <c r="B723" s="46"/>
      <c r="C723" s="46"/>
      <c r="D723" s="51"/>
      <c r="E723" s="46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7"/>
    </row>
    <row r="724" ht="15.75" customHeight="1">
      <c r="A724" s="58"/>
      <c r="B724" s="40"/>
      <c r="C724" s="40"/>
      <c r="D724" s="5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1"/>
    </row>
    <row r="725" ht="15.75" customHeight="1">
      <c r="A725" s="57"/>
      <c r="B725" s="46"/>
      <c r="C725" s="46"/>
      <c r="D725" s="51"/>
      <c r="E725" s="46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7"/>
    </row>
    <row r="726" ht="15.75" customHeight="1">
      <c r="A726" s="58"/>
      <c r="B726" s="40"/>
      <c r="C726" s="40"/>
      <c r="D726" s="5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1"/>
    </row>
    <row r="727" ht="15.75" customHeight="1">
      <c r="A727" s="57"/>
      <c r="B727" s="46"/>
      <c r="C727" s="46"/>
      <c r="D727" s="51"/>
      <c r="E727" s="4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7"/>
    </row>
    <row r="728" ht="15.75" customHeight="1">
      <c r="A728" s="58"/>
      <c r="B728" s="40"/>
      <c r="C728" s="40"/>
      <c r="D728" s="5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1"/>
    </row>
    <row r="729" ht="15.75" customHeight="1">
      <c r="A729" s="57"/>
      <c r="B729" s="46"/>
      <c r="C729" s="46"/>
      <c r="D729" s="51"/>
      <c r="E729" s="46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7"/>
    </row>
    <row r="730" ht="15.75" customHeight="1">
      <c r="A730" s="58"/>
      <c r="B730" s="40"/>
      <c r="C730" s="40"/>
      <c r="D730" s="5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1"/>
    </row>
    <row r="731" ht="15.75" customHeight="1">
      <c r="A731" s="57"/>
      <c r="B731" s="46"/>
      <c r="C731" s="46"/>
      <c r="D731" s="51"/>
      <c r="E731" s="46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7"/>
    </row>
    <row r="732" ht="15.75" customHeight="1">
      <c r="A732" s="58"/>
      <c r="B732" s="40"/>
      <c r="C732" s="40"/>
      <c r="D732" s="5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1"/>
    </row>
    <row r="733" ht="15.75" customHeight="1">
      <c r="A733" s="57"/>
      <c r="B733" s="46"/>
      <c r="C733" s="46"/>
      <c r="D733" s="51"/>
      <c r="E733" s="46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7"/>
    </row>
    <row r="734" ht="15.75" customHeight="1">
      <c r="A734" s="58"/>
      <c r="B734" s="40"/>
      <c r="C734" s="40"/>
      <c r="D734" s="5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1"/>
    </row>
    <row r="735" ht="15.75" customHeight="1">
      <c r="A735" s="57"/>
      <c r="B735" s="46"/>
      <c r="C735" s="46"/>
      <c r="D735" s="51"/>
      <c r="E735" s="4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7"/>
    </row>
    <row r="736" ht="15.75" customHeight="1">
      <c r="A736" s="58"/>
      <c r="B736" s="40"/>
      <c r="C736" s="40"/>
      <c r="D736" s="5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1"/>
    </row>
    <row r="737" ht="15.75" customHeight="1">
      <c r="A737" s="57"/>
      <c r="B737" s="46"/>
      <c r="C737" s="46"/>
      <c r="D737" s="51"/>
      <c r="E737" s="46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7"/>
    </row>
    <row r="738" ht="15.75" customHeight="1">
      <c r="A738" s="58"/>
      <c r="B738" s="40"/>
      <c r="C738" s="40"/>
      <c r="D738" s="5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1"/>
    </row>
    <row r="739" ht="15.75" customHeight="1">
      <c r="A739" s="57"/>
      <c r="B739" s="46"/>
      <c r="C739" s="46"/>
      <c r="D739" s="51"/>
      <c r="E739" s="46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7"/>
    </row>
    <row r="740" ht="15.75" customHeight="1">
      <c r="A740" s="58"/>
      <c r="B740" s="40"/>
      <c r="C740" s="40"/>
      <c r="D740" s="5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1"/>
    </row>
    <row r="741" ht="15.75" customHeight="1">
      <c r="A741" s="57"/>
      <c r="B741" s="46"/>
      <c r="C741" s="46"/>
      <c r="D741" s="51"/>
      <c r="E741" s="46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7"/>
    </row>
    <row r="742" ht="15.75" customHeight="1">
      <c r="A742" s="58"/>
      <c r="B742" s="40"/>
      <c r="C742" s="40"/>
      <c r="D742" s="5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1"/>
    </row>
    <row r="743" ht="15.75" customHeight="1">
      <c r="A743" s="57"/>
      <c r="B743" s="46"/>
      <c r="C743" s="46"/>
      <c r="D743" s="51"/>
      <c r="E743" s="4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7"/>
    </row>
    <row r="744" ht="15.75" customHeight="1">
      <c r="A744" s="58"/>
      <c r="B744" s="40"/>
      <c r="C744" s="40"/>
      <c r="D744" s="5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1"/>
    </row>
    <row r="745" ht="15.75" customHeight="1">
      <c r="A745" s="57"/>
      <c r="B745" s="46"/>
      <c r="C745" s="46"/>
      <c r="D745" s="51"/>
      <c r="E745" s="46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7"/>
    </row>
    <row r="746" ht="15.75" customHeight="1">
      <c r="A746" s="58"/>
      <c r="B746" s="40"/>
      <c r="C746" s="40"/>
      <c r="D746" s="5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1"/>
    </row>
    <row r="747" ht="15.75" customHeight="1">
      <c r="A747" s="57"/>
      <c r="B747" s="46"/>
      <c r="C747" s="46"/>
      <c r="D747" s="51"/>
      <c r="E747" s="46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7"/>
    </row>
    <row r="748" ht="15.75" customHeight="1">
      <c r="A748" s="58"/>
      <c r="B748" s="40"/>
      <c r="C748" s="40"/>
      <c r="D748" s="5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1"/>
    </row>
    <row r="749" ht="15.75" customHeight="1">
      <c r="A749" s="57"/>
      <c r="B749" s="46"/>
      <c r="C749" s="46"/>
      <c r="D749" s="51"/>
      <c r="E749" s="46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7"/>
    </row>
    <row r="750" ht="15.75" customHeight="1">
      <c r="A750" s="58"/>
      <c r="B750" s="40"/>
      <c r="C750" s="40"/>
      <c r="D750" s="5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1"/>
    </row>
    <row r="751" ht="15.75" customHeight="1">
      <c r="A751" s="57"/>
      <c r="B751" s="46"/>
      <c r="C751" s="46"/>
      <c r="D751" s="51"/>
      <c r="E751" s="46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7"/>
    </row>
    <row r="752" ht="15.75" customHeight="1">
      <c r="A752" s="58"/>
      <c r="B752" s="40"/>
      <c r="C752" s="40"/>
      <c r="D752" s="5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1"/>
    </row>
    <row r="753" ht="15.75" customHeight="1">
      <c r="A753" s="57"/>
      <c r="B753" s="46"/>
      <c r="C753" s="46"/>
      <c r="D753" s="51"/>
      <c r="E753" s="4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7"/>
    </row>
    <row r="754" ht="15.75" customHeight="1">
      <c r="A754" s="58"/>
      <c r="B754" s="40"/>
      <c r="C754" s="40"/>
      <c r="D754" s="5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1"/>
    </row>
    <row r="755" ht="15.75" customHeight="1">
      <c r="A755" s="57"/>
      <c r="B755" s="46"/>
      <c r="C755" s="46"/>
      <c r="D755" s="51"/>
      <c r="E755" s="4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7"/>
    </row>
    <row r="756" ht="15.75" customHeight="1">
      <c r="A756" s="58"/>
      <c r="B756" s="40"/>
      <c r="C756" s="40"/>
      <c r="D756" s="5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1"/>
    </row>
    <row r="757" ht="15.75" customHeight="1">
      <c r="A757" s="57"/>
      <c r="B757" s="46"/>
      <c r="C757" s="46"/>
      <c r="D757" s="51"/>
      <c r="E757" s="46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7"/>
    </row>
    <row r="758" ht="15.75" customHeight="1">
      <c r="A758" s="58"/>
      <c r="B758" s="40"/>
      <c r="C758" s="40"/>
      <c r="D758" s="5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1"/>
    </row>
    <row r="759" ht="15.75" customHeight="1">
      <c r="A759" s="57"/>
      <c r="B759" s="46"/>
      <c r="C759" s="46"/>
      <c r="D759" s="51"/>
      <c r="E759" s="46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7"/>
    </row>
    <row r="760" ht="15.75" customHeight="1">
      <c r="A760" s="58"/>
      <c r="B760" s="40"/>
      <c r="C760" s="40"/>
      <c r="D760" s="5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1"/>
    </row>
    <row r="761" ht="15.75" customHeight="1">
      <c r="A761" s="57"/>
      <c r="B761" s="46"/>
      <c r="C761" s="46"/>
      <c r="D761" s="51"/>
      <c r="E761" s="46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7"/>
    </row>
    <row r="762" ht="15.75" customHeight="1">
      <c r="A762" s="58"/>
      <c r="B762" s="40"/>
      <c r="C762" s="40"/>
      <c r="D762" s="5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1"/>
    </row>
    <row r="763" ht="15.75" customHeight="1">
      <c r="A763" s="57"/>
      <c r="B763" s="46"/>
      <c r="C763" s="46"/>
      <c r="D763" s="51"/>
      <c r="E763" s="46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7"/>
    </row>
    <row r="764" ht="15.75" customHeight="1">
      <c r="A764" s="58"/>
      <c r="B764" s="40"/>
      <c r="C764" s="40"/>
      <c r="D764" s="5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1"/>
    </row>
    <row r="765" ht="15.75" customHeight="1">
      <c r="A765" s="57"/>
      <c r="B765" s="46"/>
      <c r="C765" s="46"/>
      <c r="D765" s="51"/>
      <c r="E765" s="46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7"/>
    </row>
    <row r="766" ht="15.75" customHeight="1">
      <c r="A766" s="58"/>
      <c r="B766" s="40"/>
      <c r="C766" s="40"/>
      <c r="D766" s="5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1"/>
    </row>
    <row r="767" ht="15.75" customHeight="1">
      <c r="A767" s="57"/>
      <c r="B767" s="46"/>
      <c r="C767" s="46"/>
      <c r="D767" s="51"/>
      <c r="E767" s="46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7"/>
    </row>
    <row r="768" ht="15.75" customHeight="1">
      <c r="A768" s="58"/>
      <c r="B768" s="40"/>
      <c r="C768" s="40"/>
      <c r="D768" s="5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1"/>
    </row>
    <row r="769" ht="15.75" customHeight="1">
      <c r="A769" s="57"/>
      <c r="B769" s="46"/>
      <c r="C769" s="46"/>
      <c r="D769" s="51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7"/>
    </row>
    <row r="770" ht="15.75" customHeight="1">
      <c r="A770" s="58"/>
      <c r="B770" s="40"/>
      <c r="C770" s="40"/>
      <c r="D770" s="5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1"/>
    </row>
    <row r="771" ht="15.75" customHeight="1">
      <c r="A771" s="57"/>
      <c r="B771" s="46"/>
      <c r="C771" s="46"/>
      <c r="D771" s="51"/>
      <c r="E771" s="46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7"/>
    </row>
    <row r="772" ht="15.75" customHeight="1">
      <c r="A772" s="58"/>
      <c r="B772" s="40"/>
      <c r="C772" s="40"/>
      <c r="D772" s="5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1"/>
    </row>
    <row r="773" ht="15.75" customHeight="1">
      <c r="A773" s="57"/>
      <c r="B773" s="46"/>
      <c r="C773" s="46"/>
      <c r="D773" s="51"/>
      <c r="E773" s="4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7"/>
    </row>
    <row r="774" ht="15.75" customHeight="1">
      <c r="A774" s="58"/>
      <c r="B774" s="40"/>
      <c r="C774" s="40"/>
      <c r="D774" s="5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1"/>
    </row>
    <row r="775" ht="15.75" customHeight="1">
      <c r="A775" s="57"/>
      <c r="B775" s="46"/>
      <c r="C775" s="46"/>
      <c r="D775" s="51"/>
      <c r="E775" s="46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7"/>
    </row>
    <row r="776" ht="15.75" customHeight="1">
      <c r="A776" s="58"/>
      <c r="B776" s="40"/>
      <c r="C776" s="40"/>
      <c r="D776" s="5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1"/>
    </row>
    <row r="777" ht="15.75" customHeight="1">
      <c r="A777" s="57"/>
      <c r="B777" s="46"/>
      <c r="C777" s="46"/>
      <c r="D777" s="51"/>
      <c r="E777" s="4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7"/>
    </row>
    <row r="778" ht="15.75" customHeight="1">
      <c r="A778" s="58"/>
      <c r="B778" s="40"/>
      <c r="C778" s="40"/>
      <c r="D778" s="5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1"/>
    </row>
    <row r="779" ht="15.75" customHeight="1">
      <c r="A779" s="57"/>
      <c r="B779" s="46"/>
      <c r="C779" s="46"/>
      <c r="D779" s="51"/>
      <c r="E779" s="4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7"/>
    </row>
    <row r="780" ht="15.75" customHeight="1">
      <c r="A780" s="58"/>
      <c r="B780" s="40"/>
      <c r="C780" s="40"/>
      <c r="D780" s="5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1"/>
    </row>
    <row r="781" ht="15.75" customHeight="1">
      <c r="A781" s="57"/>
      <c r="B781" s="46"/>
      <c r="C781" s="46"/>
      <c r="D781" s="51"/>
      <c r="E781" s="46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7"/>
    </row>
    <row r="782" ht="15.75" customHeight="1">
      <c r="A782" s="58"/>
      <c r="B782" s="40"/>
      <c r="C782" s="40"/>
      <c r="D782" s="5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1"/>
    </row>
    <row r="783" ht="15.75" customHeight="1">
      <c r="A783" s="57"/>
      <c r="B783" s="46"/>
      <c r="C783" s="46"/>
      <c r="D783" s="51"/>
      <c r="E783" s="46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7"/>
    </row>
    <row r="784" ht="15.75" customHeight="1">
      <c r="A784" s="58"/>
      <c r="B784" s="40"/>
      <c r="C784" s="40"/>
      <c r="D784" s="5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1"/>
    </row>
    <row r="785" ht="15.75" customHeight="1">
      <c r="A785" s="57"/>
      <c r="B785" s="46"/>
      <c r="C785" s="46"/>
      <c r="D785" s="51"/>
      <c r="E785" s="4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7"/>
    </row>
    <row r="786" ht="15.75" customHeight="1">
      <c r="A786" s="58"/>
      <c r="B786" s="40"/>
      <c r="C786" s="40"/>
      <c r="D786" s="5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1"/>
    </row>
    <row r="787" ht="15.75" customHeight="1">
      <c r="A787" s="57"/>
      <c r="B787" s="46"/>
      <c r="C787" s="46"/>
      <c r="D787" s="51"/>
      <c r="E787" s="46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7"/>
    </row>
    <row r="788" ht="15.75" customHeight="1">
      <c r="A788" s="58"/>
      <c r="B788" s="40"/>
      <c r="C788" s="40"/>
      <c r="D788" s="5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1"/>
    </row>
    <row r="789" ht="15.75" customHeight="1">
      <c r="A789" s="57"/>
      <c r="B789" s="46"/>
      <c r="C789" s="46"/>
      <c r="D789" s="51"/>
      <c r="E789" s="46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7"/>
    </row>
    <row r="790" ht="15.75" customHeight="1">
      <c r="A790" s="58"/>
      <c r="B790" s="40"/>
      <c r="C790" s="40"/>
      <c r="D790" s="5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1"/>
    </row>
    <row r="791" ht="15.75" customHeight="1">
      <c r="A791" s="57"/>
      <c r="B791" s="46"/>
      <c r="C791" s="46"/>
      <c r="D791" s="51"/>
      <c r="E791" s="46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7"/>
    </row>
    <row r="792" ht="15.75" customHeight="1">
      <c r="A792" s="58"/>
      <c r="B792" s="40"/>
      <c r="C792" s="40"/>
      <c r="D792" s="5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1"/>
    </row>
    <row r="793" ht="15.75" customHeight="1">
      <c r="A793" s="57"/>
      <c r="B793" s="46"/>
      <c r="C793" s="46"/>
      <c r="D793" s="51"/>
      <c r="E793" s="46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7"/>
    </row>
    <row r="794" ht="15.75" customHeight="1">
      <c r="A794" s="58"/>
      <c r="B794" s="40"/>
      <c r="C794" s="40"/>
      <c r="D794" s="5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1"/>
    </row>
    <row r="795" ht="15.75" customHeight="1">
      <c r="A795" s="57"/>
      <c r="B795" s="46"/>
      <c r="C795" s="46"/>
      <c r="D795" s="51"/>
      <c r="E795" s="46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7"/>
    </row>
    <row r="796" ht="15.75" customHeight="1">
      <c r="A796" s="58"/>
      <c r="B796" s="40"/>
      <c r="C796" s="40"/>
      <c r="D796" s="5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1"/>
    </row>
    <row r="797" ht="15.75" customHeight="1">
      <c r="A797" s="57"/>
      <c r="B797" s="46"/>
      <c r="C797" s="46"/>
      <c r="D797" s="51"/>
      <c r="E797" s="4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7"/>
    </row>
    <row r="798" ht="15.75" customHeight="1">
      <c r="A798" s="58"/>
      <c r="B798" s="40"/>
      <c r="C798" s="40"/>
      <c r="D798" s="5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1"/>
    </row>
    <row r="799" ht="15.75" customHeight="1">
      <c r="A799" s="57"/>
      <c r="B799" s="46"/>
      <c r="C799" s="46"/>
      <c r="D799" s="51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7"/>
    </row>
    <row r="800" ht="15.75" customHeight="1">
      <c r="A800" s="58"/>
      <c r="B800" s="40"/>
      <c r="C800" s="40"/>
      <c r="D800" s="5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1"/>
    </row>
    <row r="801" ht="15.75" customHeight="1">
      <c r="A801" s="57"/>
      <c r="B801" s="46"/>
      <c r="C801" s="46"/>
      <c r="D801" s="51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7"/>
    </row>
    <row r="802" ht="15.75" customHeight="1">
      <c r="A802" s="58"/>
      <c r="B802" s="40"/>
      <c r="C802" s="40"/>
      <c r="D802" s="5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1"/>
    </row>
    <row r="803" ht="15.75" customHeight="1">
      <c r="A803" s="57"/>
      <c r="B803" s="46"/>
      <c r="C803" s="46"/>
      <c r="D803" s="51"/>
      <c r="E803" s="4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7"/>
    </row>
    <row r="804" ht="15.75" customHeight="1">
      <c r="A804" s="58"/>
      <c r="B804" s="40"/>
      <c r="C804" s="40"/>
      <c r="D804" s="5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1"/>
    </row>
    <row r="805" ht="15.75" customHeight="1">
      <c r="A805" s="57"/>
      <c r="B805" s="46"/>
      <c r="C805" s="46"/>
      <c r="D805" s="51"/>
      <c r="E805" s="46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7"/>
    </row>
    <row r="806" ht="15.75" customHeight="1">
      <c r="A806" s="58"/>
      <c r="B806" s="40"/>
      <c r="C806" s="40"/>
      <c r="D806" s="5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1"/>
    </row>
    <row r="807" ht="15.75" customHeight="1">
      <c r="A807" s="57"/>
      <c r="B807" s="46"/>
      <c r="C807" s="46"/>
      <c r="D807" s="51"/>
      <c r="E807" s="46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7"/>
    </row>
    <row r="808" ht="15.75" customHeight="1">
      <c r="A808" s="58"/>
      <c r="B808" s="40"/>
      <c r="C808" s="40"/>
      <c r="D808" s="5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1"/>
    </row>
    <row r="809" ht="15.75" customHeight="1">
      <c r="A809" s="57"/>
      <c r="B809" s="46"/>
      <c r="C809" s="46"/>
      <c r="D809" s="51"/>
      <c r="E809" s="4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7"/>
    </row>
    <row r="810" ht="15.75" customHeight="1">
      <c r="A810" s="58"/>
      <c r="B810" s="40"/>
      <c r="C810" s="40"/>
      <c r="D810" s="5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1"/>
    </row>
    <row r="811" ht="15.75" customHeight="1">
      <c r="A811" s="57"/>
      <c r="B811" s="46"/>
      <c r="C811" s="46"/>
      <c r="D811" s="51"/>
      <c r="E811" s="46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7"/>
    </row>
    <row r="812" ht="15.75" customHeight="1">
      <c r="A812" s="58"/>
      <c r="B812" s="40"/>
      <c r="C812" s="40"/>
      <c r="D812" s="5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1"/>
    </row>
    <row r="813" ht="15.75" customHeight="1">
      <c r="A813" s="57"/>
      <c r="B813" s="46"/>
      <c r="C813" s="46"/>
      <c r="D813" s="51"/>
      <c r="E813" s="46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7"/>
    </row>
    <row r="814" ht="15.75" customHeight="1">
      <c r="A814" s="58"/>
      <c r="B814" s="40"/>
      <c r="C814" s="40"/>
      <c r="D814" s="5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1"/>
    </row>
    <row r="815" ht="15.75" customHeight="1">
      <c r="A815" s="57"/>
      <c r="B815" s="46"/>
      <c r="C815" s="46"/>
      <c r="D815" s="51"/>
      <c r="E815" s="4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7"/>
    </row>
    <row r="816" ht="15.75" customHeight="1">
      <c r="A816" s="58"/>
      <c r="B816" s="40"/>
      <c r="C816" s="40"/>
      <c r="D816" s="5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1"/>
    </row>
    <row r="817" ht="15.75" customHeight="1">
      <c r="A817" s="57"/>
      <c r="B817" s="46"/>
      <c r="C817" s="46"/>
      <c r="D817" s="51"/>
      <c r="E817" s="46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7"/>
    </row>
    <row r="818" ht="15.75" customHeight="1">
      <c r="A818" s="58"/>
      <c r="B818" s="40"/>
      <c r="C818" s="40"/>
      <c r="D818" s="5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1"/>
    </row>
    <row r="819" ht="15.75" customHeight="1">
      <c r="A819" s="57"/>
      <c r="B819" s="46"/>
      <c r="C819" s="46"/>
      <c r="D819" s="51"/>
      <c r="E819" s="46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7"/>
    </row>
    <row r="820" ht="15.75" customHeight="1">
      <c r="A820" s="58"/>
      <c r="B820" s="40"/>
      <c r="C820" s="40"/>
      <c r="D820" s="5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1"/>
    </row>
    <row r="821" ht="15.75" customHeight="1">
      <c r="A821" s="57"/>
      <c r="B821" s="46"/>
      <c r="C821" s="46"/>
      <c r="D821" s="51"/>
      <c r="E821" s="4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7"/>
    </row>
    <row r="822" ht="15.75" customHeight="1">
      <c r="A822" s="58"/>
      <c r="B822" s="40"/>
      <c r="C822" s="40"/>
      <c r="D822" s="5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1"/>
    </row>
    <row r="823" ht="15.75" customHeight="1">
      <c r="A823" s="57"/>
      <c r="B823" s="46"/>
      <c r="C823" s="46"/>
      <c r="D823" s="51"/>
      <c r="E823" s="4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7"/>
    </row>
    <row r="824" ht="15.75" customHeight="1">
      <c r="A824" s="58"/>
      <c r="B824" s="40"/>
      <c r="C824" s="40"/>
      <c r="D824" s="5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1"/>
    </row>
    <row r="825" ht="15.75" customHeight="1">
      <c r="A825" s="57"/>
      <c r="B825" s="46"/>
      <c r="C825" s="46"/>
      <c r="D825" s="51"/>
      <c r="E825" s="4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7"/>
    </row>
    <row r="826" ht="15.75" customHeight="1">
      <c r="A826" s="58"/>
      <c r="B826" s="40"/>
      <c r="C826" s="40"/>
      <c r="D826" s="5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1"/>
    </row>
    <row r="827" ht="15.75" customHeight="1">
      <c r="A827" s="57"/>
      <c r="B827" s="46"/>
      <c r="C827" s="46"/>
      <c r="D827" s="51"/>
      <c r="E827" s="46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7"/>
    </row>
    <row r="828" ht="15.75" customHeight="1">
      <c r="A828" s="58"/>
      <c r="B828" s="40"/>
      <c r="C828" s="40"/>
      <c r="D828" s="5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1"/>
    </row>
    <row r="829" ht="15.75" customHeight="1">
      <c r="A829" s="57"/>
      <c r="B829" s="46"/>
      <c r="C829" s="46"/>
      <c r="D829" s="51"/>
      <c r="E829" s="46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7"/>
    </row>
    <row r="830" ht="15.75" customHeight="1">
      <c r="A830" s="58"/>
      <c r="B830" s="40"/>
      <c r="C830" s="40"/>
      <c r="D830" s="5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1"/>
    </row>
    <row r="831" ht="15.75" customHeight="1">
      <c r="A831" s="57"/>
      <c r="B831" s="46"/>
      <c r="C831" s="46"/>
      <c r="D831" s="51"/>
      <c r="E831" s="46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7"/>
    </row>
    <row r="832" ht="15.75" customHeight="1">
      <c r="A832" s="58"/>
      <c r="B832" s="40"/>
      <c r="C832" s="40"/>
      <c r="D832" s="5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1"/>
    </row>
    <row r="833" ht="15.75" customHeight="1">
      <c r="A833" s="57"/>
      <c r="B833" s="46"/>
      <c r="C833" s="46"/>
      <c r="D833" s="51"/>
      <c r="E833" s="46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7"/>
    </row>
    <row r="834" ht="15.75" customHeight="1">
      <c r="A834" s="58"/>
      <c r="B834" s="40"/>
      <c r="C834" s="40"/>
      <c r="D834" s="5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1"/>
    </row>
    <row r="835" ht="15.75" customHeight="1">
      <c r="A835" s="57"/>
      <c r="B835" s="46"/>
      <c r="C835" s="46"/>
      <c r="D835" s="51"/>
      <c r="E835" s="46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7"/>
    </row>
    <row r="836" ht="15.75" customHeight="1">
      <c r="A836" s="58"/>
      <c r="B836" s="40"/>
      <c r="C836" s="40"/>
      <c r="D836" s="5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1"/>
    </row>
    <row r="837" ht="15.75" customHeight="1">
      <c r="A837" s="57"/>
      <c r="B837" s="46"/>
      <c r="C837" s="46"/>
      <c r="D837" s="51"/>
      <c r="E837" s="46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7"/>
    </row>
    <row r="838" ht="15.75" customHeight="1">
      <c r="A838" s="58"/>
      <c r="B838" s="40"/>
      <c r="C838" s="40"/>
      <c r="D838" s="5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1"/>
    </row>
    <row r="839" ht="15.75" customHeight="1">
      <c r="A839" s="57"/>
      <c r="B839" s="46"/>
      <c r="C839" s="46"/>
      <c r="D839" s="51"/>
      <c r="E839" s="46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7"/>
    </row>
    <row r="840" ht="15.75" customHeight="1">
      <c r="A840" s="58"/>
      <c r="B840" s="40"/>
      <c r="C840" s="40"/>
      <c r="D840" s="5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1"/>
    </row>
    <row r="841" ht="15.75" customHeight="1">
      <c r="A841" s="57"/>
      <c r="B841" s="46"/>
      <c r="C841" s="46"/>
      <c r="D841" s="51"/>
      <c r="E841" s="46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7"/>
    </row>
    <row r="842" ht="15.75" customHeight="1">
      <c r="A842" s="58"/>
      <c r="B842" s="40"/>
      <c r="C842" s="40"/>
      <c r="D842" s="5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1"/>
    </row>
    <row r="843" ht="15.75" customHeight="1">
      <c r="A843" s="57"/>
      <c r="B843" s="46"/>
      <c r="C843" s="46"/>
      <c r="D843" s="51"/>
      <c r="E843" s="4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7"/>
    </row>
    <row r="844" ht="15.75" customHeight="1">
      <c r="A844" s="58"/>
      <c r="B844" s="40"/>
      <c r="C844" s="40"/>
      <c r="D844" s="5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1"/>
    </row>
    <row r="845" ht="15.75" customHeight="1">
      <c r="A845" s="57"/>
      <c r="B845" s="46"/>
      <c r="C845" s="46"/>
      <c r="D845" s="51"/>
      <c r="E845" s="46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7"/>
    </row>
    <row r="846" ht="15.75" customHeight="1">
      <c r="A846" s="58"/>
      <c r="B846" s="40"/>
      <c r="C846" s="40"/>
      <c r="D846" s="5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1"/>
    </row>
    <row r="847" ht="15.75" customHeight="1">
      <c r="A847" s="57"/>
      <c r="B847" s="46"/>
      <c r="C847" s="46"/>
      <c r="D847" s="51"/>
      <c r="E847" s="46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7"/>
    </row>
    <row r="848" ht="15.75" customHeight="1">
      <c r="A848" s="58"/>
      <c r="B848" s="40"/>
      <c r="C848" s="40"/>
      <c r="D848" s="5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1"/>
    </row>
    <row r="849" ht="15.75" customHeight="1">
      <c r="A849" s="57"/>
      <c r="B849" s="46"/>
      <c r="C849" s="46"/>
      <c r="D849" s="51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7"/>
    </row>
    <row r="850" ht="15.75" customHeight="1">
      <c r="A850" s="58"/>
      <c r="B850" s="40"/>
      <c r="C850" s="40"/>
      <c r="D850" s="5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1"/>
    </row>
    <row r="851" ht="15.75" customHeight="1">
      <c r="A851" s="57"/>
      <c r="B851" s="46"/>
      <c r="C851" s="46"/>
      <c r="D851" s="51"/>
      <c r="E851" s="4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7"/>
    </row>
    <row r="852" ht="15.75" customHeight="1">
      <c r="A852" s="58"/>
      <c r="B852" s="40"/>
      <c r="C852" s="40"/>
      <c r="D852" s="5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1"/>
    </row>
    <row r="853" ht="15.75" customHeight="1">
      <c r="A853" s="57"/>
      <c r="B853" s="46"/>
      <c r="C853" s="46"/>
      <c r="D853" s="51"/>
      <c r="E853" s="4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7"/>
    </row>
    <row r="854" ht="15.75" customHeight="1">
      <c r="A854" s="58"/>
      <c r="B854" s="40"/>
      <c r="C854" s="40"/>
      <c r="D854" s="5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1"/>
    </row>
    <row r="855" ht="15.75" customHeight="1">
      <c r="A855" s="57"/>
      <c r="B855" s="46"/>
      <c r="C855" s="46"/>
      <c r="D855" s="51"/>
      <c r="E855" s="46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7"/>
    </row>
    <row r="856" ht="15.75" customHeight="1">
      <c r="A856" s="58"/>
      <c r="B856" s="40"/>
      <c r="C856" s="40"/>
      <c r="D856" s="5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1"/>
    </row>
    <row r="857" ht="15.75" customHeight="1">
      <c r="A857" s="57"/>
      <c r="B857" s="46"/>
      <c r="C857" s="46"/>
      <c r="D857" s="51"/>
      <c r="E857" s="46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7"/>
    </row>
    <row r="858" ht="15.75" customHeight="1">
      <c r="A858" s="58"/>
      <c r="B858" s="40"/>
      <c r="C858" s="40"/>
      <c r="D858" s="5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1"/>
    </row>
    <row r="859" ht="15.75" customHeight="1">
      <c r="A859" s="57"/>
      <c r="B859" s="46"/>
      <c r="C859" s="46"/>
      <c r="D859" s="51"/>
      <c r="E859" s="4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7"/>
    </row>
    <row r="860" ht="15.75" customHeight="1">
      <c r="A860" s="58"/>
      <c r="B860" s="40"/>
      <c r="C860" s="40"/>
      <c r="D860" s="5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1"/>
    </row>
    <row r="861" ht="15.75" customHeight="1">
      <c r="A861" s="57"/>
      <c r="B861" s="46"/>
      <c r="C861" s="46"/>
      <c r="D861" s="51"/>
      <c r="E861" s="4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7"/>
    </row>
    <row r="862" ht="15.75" customHeight="1">
      <c r="A862" s="58"/>
      <c r="B862" s="40"/>
      <c r="C862" s="40"/>
      <c r="D862" s="5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1"/>
    </row>
    <row r="863" ht="15.75" customHeight="1">
      <c r="A863" s="57"/>
      <c r="B863" s="46"/>
      <c r="C863" s="46"/>
      <c r="D863" s="51"/>
      <c r="E863" s="4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7"/>
    </row>
    <row r="864" ht="15.75" customHeight="1">
      <c r="A864" s="58"/>
      <c r="B864" s="40"/>
      <c r="C864" s="40"/>
      <c r="D864" s="5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1"/>
    </row>
    <row r="865" ht="15.75" customHeight="1">
      <c r="A865" s="57"/>
      <c r="B865" s="46"/>
      <c r="C865" s="46"/>
      <c r="D865" s="51"/>
      <c r="E865" s="4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7"/>
    </row>
    <row r="866" ht="15.75" customHeight="1">
      <c r="A866" s="58"/>
      <c r="B866" s="40"/>
      <c r="C866" s="40"/>
      <c r="D866" s="5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1"/>
    </row>
    <row r="867" ht="15.75" customHeight="1">
      <c r="A867" s="57"/>
      <c r="B867" s="46"/>
      <c r="C867" s="46"/>
      <c r="D867" s="51"/>
      <c r="E867" s="4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7"/>
    </row>
    <row r="868" ht="15.75" customHeight="1">
      <c r="A868" s="58"/>
      <c r="B868" s="40"/>
      <c r="C868" s="40"/>
      <c r="D868" s="5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1"/>
    </row>
    <row r="869" ht="15.75" customHeight="1">
      <c r="A869" s="57"/>
      <c r="B869" s="46"/>
      <c r="C869" s="46"/>
      <c r="D869" s="51"/>
      <c r="E869" s="4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7"/>
    </row>
    <row r="870" ht="15.75" customHeight="1">
      <c r="A870" s="58"/>
      <c r="B870" s="40"/>
      <c r="C870" s="40"/>
      <c r="D870" s="5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1"/>
    </row>
    <row r="871" ht="15.75" customHeight="1">
      <c r="A871" s="57"/>
      <c r="B871" s="46"/>
      <c r="C871" s="46"/>
      <c r="D871" s="51"/>
      <c r="E871" s="4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7"/>
    </row>
    <row r="872" ht="15.75" customHeight="1">
      <c r="A872" s="58"/>
      <c r="B872" s="40"/>
      <c r="C872" s="40"/>
      <c r="D872" s="5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1"/>
    </row>
    <row r="873" ht="15.75" customHeight="1">
      <c r="A873" s="57"/>
      <c r="B873" s="46"/>
      <c r="C873" s="46"/>
      <c r="D873" s="51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7"/>
    </row>
    <row r="874" ht="15.75" customHeight="1">
      <c r="A874" s="58"/>
      <c r="B874" s="40"/>
      <c r="C874" s="40"/>
      <c r="D874" s="5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1"/>
    </row>
    <row r="875" ht="15.75" customHeight="1">
      <c r="A875" s="57"/>
      <c r="B875" s="46"/>
      <c r="C875" s="46"/>
      <c r="D875" s="51"/>
      <c r="E875" s="4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7"/>
    </row>
    <row r="876" ht="15.75" customHeight="1">
      <c r="A876" s="58"/>
      <c r="B876" s="40"/>
      <c r="C876" s="40"/>
      <c r="D876" s="5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1"/>
    </row>
    <row r="877" ht="15.75" customHeight="1">
      <c r="A877" s="57"/>
      <c r="B877" s="46"/>
      <c r="C877" s="46"/>
      <c r="D877" s="51"/>
      <c r="E877" s="4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7"/>
    </row>
    <row r="878" ht="15.75" customHeight="1">
      <c r="A878" s="58"/>
      <c r="B878" s="40"/>
      <c r="C878" s="40"/>
      <c r="D878" s="5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1"/>
    </row>
    <row r="879" ht="15.75" customHeight="1">
      <c r="A879" s="57"/>
      <c r="B879" s="46"/>
      <c r="C879" s="46"/>
      <c r="D879" s="51"/>
      <c r="E879" s="46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7"/>
    </row>
    <row r="880" ht="15.75" customHeight="1">
      <c r="A880" s="58"/>
      <c r="B880" s="40"/>
      <c r="C880" s="40"/>
      <c r="D880" s="5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1"/>
    </row>
    <row r="881" ht="15.75" customHeight="1">
      <c r="A881" s="57"/>
      <c r="B881" s="46"/>
      <c r="C881" s="46"/>
      <c r="D881" s="51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7"/>
    </row>
    <row r="882" ht="15.75" customHeight="1">
      <c r="A882" s="58"/>
      <c r="B882" s="40"/>
      <c r="C882" s="40"/>
      <c r="D882" s="5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1"/>
    </row>
    <row r="883" ht="15.75" customHeight="1">
      <c r="A883" s="57"/>
      <c r="B883" s="46"/>
      <c r="C883" s="46"/>
      <c r="D883" s="51"/>
      <c r="E883" s="4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7"/>
    </row>
    <row r="884" ht="15.75" customHeight="1">
      <c r="A884" s="58"/>
      <c r="B884" s="40"/>
      <c r="C884" s="40"/>
      <c r="D884" s="5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1"/>
    </row>
    <row r="885" ht="15.75" customHeight="1">
      <c r="A885" s="57"/>
      <c r="B885" s="46"/>
      <c r="C885" s="46"/>
      <c r="D885" s="51"/>
      <c r="E885" s="4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7"/>
    </row>
    <row r="886" ht="15.75" customHeight="1">
      <c r="A886" s="58"/>
      <c r="B886" s="40"/>
      <c r="C886" s="40"/>
      <c r="D886" s="5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1"/>
    </row>
    <row r="887" ht="15.75" customHeight="1">
      <c r="A887" s="57"/>
      <c r="B887" s="46"/>
      <c r="C887" s="46"/>
      <c r="D887" s="51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7"/>
    </row>
    <row r="888" ht="15.75" customHeight="1">
      <c r="A888" s="58"/>
      <c r="B888" s="40"/>
      <c r="C888" s="40"/>
      <c r="D888" s="5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1"/>
    </row>
    <row r="889" ht="15.75" customHeight="1">
      <c r="A889" s="57"/>
      <c r="B889" s="46"/>
      <c r="C889" s="46"/>
      <c r="D889" s="51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7"/>
    </row>
    <row r="890" ht="15.75" customHeight="1">
      <c r="A890" s="58"/>
      <c r="B890" s="40"/>
      <c r="C890" s="40"/>
      <c r="D890" s="5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1"/>
    </row>
    <row r="891" ht="15.75" customHeight="1">
      <c r="A891" s="57"/>
      <c r="B891" s="46"/>
      <c r="C891" s="46"/>
      <c r="D891" s="51"/>
      <c r="E891" s="4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7"/>
    </row>
    <row r="892" ht="15.75" customHeight="1">
      <c r="A892" s="58"/>
      <c r="B892" s="40"/>
      <c r="C892" s="40"/>
      <c r="D892" s="5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1"/>
    </row>
    <row r="893" ht="15.75" customHeight="1">
      <c r="A893" s="57"/>
      <c r="B893" s="46"/>
      <c r="C893" s="46"/>
      <c r="D893" s="51"/>
      <c r="E893" s="4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7"/>
    </row>
    <row r="894" ht="15.75" customHeight="1">
      <c r="A894" s="58"/>
      <c r="B894" s="40"/>
      <c r="C894" s="40"/>
      <c r="D894" s="5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1"/>
    </row>
    <row r="895" ht="15.75" customHeight="1">
      <c r="A895" s="57"/>
      <c r="B895" s="46"/>
      <c r="C895" s="46"/>
      <c r="D895" s="51"/>
      <c r="E895" s="4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7"/>
    </row>
    <row r="896" ht="15.75" customHeight="1">
      <c r="A896" s="58"/>
      <c r="B896" s="40"/>
      <c r="C896" s="40"/>
      <c r="D896" s="5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1"/>
    </row>
    <row r="897" ht="15.75" customHeight="1">
      <c r="A897" s="57"/>
      <c r="B897" s="46"/>
      <c r="C897" s="46"/>
      <c r="D897" s="51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7"/>
    </row>
    <row r="898" ht="15.75" customHeight="1">
      <c r="A898" s="58"/>
      <c r="B898" s="40"/>
      <c r="C898" s="40"/>
      <c r="D898" s="5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1"/>
    </row>
    <row r="899" ht="15.75" customHeight="1">
      <c r="A899" s="57"/>
      <c r="B899" s="46"/>
      <c r="C899" s="46"/>
      <c r="D899" s="51"/>
      <c r="E899" s="4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7"/>
    </row>
    <row r="900" ht="15.75" customHeight="1">
      <c r="A900" s="58"/>
      <c r="B900" s="40"/>
      <c r="C900" s="40"/>
      <c r="D900" s="5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1"/>
    </row>
    <row r="901" ht="15.75" customHeight="1">
      <c r="A901" s="57"/>
      <c r="B901" s="46"/>
      <c r="C901" s="46"/>
      <c r="D901" s="51"/>
      <c r="E901" s="4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7"/>
    </row>
    <row r="902" ht="15.75" customHeight="1">
      <c r="A902" s="58"/>
      <c r="B902" s="40"/>
      <c r="C902" s="40"/>
      <c r="D902" s="5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1"/>
    </row>
    <row r="903" ht="15.75" customHeight="1">
      <c r="A903" s="57"/>
      <c r="B903" s="46"/>
      <c r="C903" s="46"/>
      <c r="D903" s="51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7"/>
    </row>
    <row r="904" ht="15.75" customHeight="1">
      <c r="A904" s="58"/>
      <c r="B904" s="40"/>
      <c r="C904" s="40"/>
      <c r="D904" s="5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1"/>
    </row>
    <row r="905" ht="15.75" customHeight="1">
      <c r="A905" s="57"/>
      <c r="B905" s="46"/>
      <c r="C905" s="46"/>
      <c r="D905" s="51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7"/>
    </row>
    <row r="906" ht="15.75" customHeight="1">
      <c r="A906" s="58"/>
      <c r="B906" s="40"/>
      <c r="C906" s="40"/>
      <c r="D906" s="5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1"/>
    </row>
    <row r="907" ht="15.75" customHeight="1">
      <c r="A907" s="57"/>
      <c r="B907" s="46"/>
      <c r="C907" s="46"/>
      <c r="D907" s="51"/>
      <c r="E907" s="4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7"/>
    </row>
    <row r="908" ht="15.75" customHeight="1">
      <c r="A908" s="58"/>
      <c r="B908" s="40"/>
      <c r="C908" s="40"/>
      <c r="D908" s="5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1"/>
    </row>
    <row r="909" ht="15.75" customHeight="1">
      <c r="A909" s="57"/>
      <c r="B909" s="46"/>
      <c r="C909" s="46"/>
      <c r="D909" s="51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7"/>
    </row>
    <row r="910" ht="15.75" customHeight="1">
      <c r="A910" s="58"/>
      <c r="B910" s="40"/>
      <c r="C910" s="40"/>
      <c r="D910" s="5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1"/>
    </row>
    <row r="911" ht="15.75" customHeight="1">
      <c r="A911" s="57"/>
      <c r="B911" s="46"/>
      <c r="C911" s="46"/>
      <c r="D911" s="51"/>
      <c r="E911" s="4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7"/>
    </row>
    <row r="912" ht="15.75" customHeight="1">
      <c r="A912" s="58"/>
      <c r="B912" s="40"/>
      <c r="C912" s="40"/>
      <c r="D912" s="5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1"/>
    </row>
    <row r="913" ht="15.75" customHeight="1">
      <c r="A913" s="57"/>
      <c r="B913" s="46"/>
      <c r="C913" s="46"/>
      <c r="D913" s="51"/>
      <c r="E913" s="4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7"/>
    </row>
    <row r="914" ht="15.75" customHeight="1">
      <c r="A914" s="58"/>
      <c r="B914" s="40"/>
      <c r="C914" s="40"/>
      <c r="D914" s="5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1"/>
    </row>
    <row r="915" ht="15.75" customHeight="1">
      <c r="A915" s="57"/>
      <c r="B915" s="46"/>
      <c r="C915" s="46"/>
      <c r="D915" s="51"/>
      <c r="E915" s="4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7"/>
    </row>
    <row r="916" ht="15.75" customHeight="1">
      <c r="A916" s="58"/>
      <c r="B916" s="40"/>
      <c r="C916" s="40"/>
      <c r="D916" s="5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1"/>
    </row>
    <row r="917" ht="15.75" customHeight="1">
      <c r="A917" s="57"/>
      <c r="B917" s="46"/>
      <c r="C917" s="46"/>
      <c r="D917" s="51"/>
      <c r="E917" s="4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7"/>
    </row>
    <row r="918" ht="15.75" customHeight="1">
      <c r="A918" s="58"/>
      <c r="B918" s="40"/>
      <c r="C918" s="40"/>
      <c r="D918" s="5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1"/>
    </row>
    <row r="919" ht="15.75" customHeight="1">
      <c r="A919" s="57"/>
      <c r="B919" s="46"/>
      <c r="C919" s="46"/>
      <c r="D919" s="51"/>
      <c r="E919" s="4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7"/>
    </row>
    <row r="920" ht="15.75" customHeight="1">
      <c r="A920" s="58"/>
      <c r="B920" s="40"/>
      <c r="C920" s="40"/>
      <c r="D920" s="5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1"/>
    </row>
    <row r="921" ht="15.75" customHeight="1">
      <c r="A921" s="57"/>
      <c r="B921" s="46"/>
      <c r="C921" s="46"/>
      <c r="D921" s="51"/>
      <c r="E921" s="46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7"/>
    </row>
    <row r="922" ht="15.75" customHeight="1">
      <c r="A922" s="58"/>
      <c r="B922" s="40"/>
      <c r="C922" s="40"/>
      <c r="D922" s="5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1"/>
    </row>
    <row r="923" ht="15.75" customHeight="1">
      <c r="A923" s="57"/>
      <c r="B923" s="46"/>
      <c r="C923" s="46"/>
      <c r="D923" s="51"/>
      <c r="E923" s="46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7"/>
    </row>
    <row r="924" ht="15.75" customHeight="1">
      <c r="A924" s="58"/>
      <c r="B924" s="40"/>
      <c r="C924" s="40"/>
      <c r="D924" s="5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1"/>
    </row>
    <row r="925" ht="15.75" customHeight="1">
      <c r="A925" s="57"/>
      <c r="B925" s="46"/>
      <c r="C925" s="46"/>
      <c r="D925" s="51"/>
      <c r="E925" s="46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7"/>
    </row>
    <row r="926" ht="15.75" customHeight="1">
      <c r="A926" s="58"/>
      <c r="B926" s="40"/>
      <c r="C926" s="40"/>
      <c r="D926" s="5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1"/>
    </row>
    <row r="927" ht="15.75" customHeight="1">
      <c r="A927" s="57"/>
      <c r="B927" s="46"/>
      <c r="C927" s="46"/>
      <c r="D927" s="51"/>
      <c r="E927" s="46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7"/>
    </row>
    <row r="928" ht="15.75" customHeight="1">
      <c r="A928" s="58"/>
      <c r="B928" s="40"/>
      <c r="C928" s="40"/>
      <c r="D928" s="5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1"/>
    </row>
    <row r="929" ht="15.75" customHeight="1">
      <c r="A929" s="57"/>
      <c r="B929" s="46"/>
      <c r="C929" s="46"/>
      <c r="D929" s="51"/>
      <c r="E929" s="46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7"/>
    </row>
    <row r="930" ht="15.75" customHeight="1">
      <c r="A930" s="58"/>
      <c r="B930" s="40"/>
      <c r="C930" s="40"/>
      <c r="D930" s="5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1"/>
    </row>
    <row r="931" ht="15.75" customHeight="1">
      <c r="A931" s="57"/>
      <c r="B931" s="46"/>
      <c r="C931" s="46"/>
      <c r="D931" s="51"/>
      <c r="E931" s="4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7"/>
    </row>
    <row r="932" ht="15.75" customHeight="1">
      <c r="A932" s="58"/>
      <c r="B932" s="40"/>
      <c r="C932" s="40"/>
      <c r="D932" s="5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1"/>
    </row>
    <row r="933" ht="15.75" customHeight="1">
      <c r="A933" s="57"/>
      <c r="B933" s="46"/>
      <c r="C933" s="46"/>
      <c r="D933" s="51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7"/>
    </row>
    <row r="934" ht="15.75" customHeight="1">
      <c r="A934" s="58"/>
      <c r="B934" s="40"/>
      <c r="C934" s="40"/>
      <c r="D934" s="5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1"/>
    </row>
    <row r="935" ht="15.75" customHeight="1">
      <c r="A935" s="57"/>
      <c r="B935" s="46"/>
      <c r="C935" s="46"/>
      <c r="D935" s="51"/>
      <c r="E935" s="4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7"/>
    </row>
    <row r="936" ht="15.75" customHeight="1">
      <c r="A936" s="58"/>
      <c r="B936" s="40"/>
      <c r="C936" s="40"/>
      <c r="D936" s="5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1"/>
    </row>
    <row r="937" ht="15.75" customHeight="1">
      <c r="A937" s="57"/>
      <c r="B937" s="46"/>
      <c r="C937" s="46"/>
      <c r="D937" s="51"/>
      <c r="E937" s="4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7"/>
    </row>
    <row r="938" ht="15.75" customHeight="1">
      <c r="A938" s="58"/>
      <c r="B938" s="40"/>
      <c r="C938" s="40"/>
      <c r="D938" s="5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1"/>
    </row>
    <row r="939" ht="15.75" customHeight="1">
      <c r="A939" s="57"/>
      <c r="B939" s="46"/>
      <c r="C939" s="46"/>
      <c r="D939" s="51"/>
      <c r="E939" s="46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7"/>
    </row>
    <row r="940" ht="15.75" customHeight="1">
      <c r="A940" s="58"/>
      <c r="B940" s="40"/>
      <c r="C940" s="40"/>
      <c r="D940" s="5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1"/>
    </row>
    <row r="941" ht="15.75" customHeight="1">
      <c r="A941" s="57"/>
      <c r="B941" s="46"/>
      <c r="C941" s="46"/>
      <c r="D941" s="51"/>
      <c r="E941" s="46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7"/>
    </row>
    <row r="942" ht="15.75" customHeight="1">
      <c r="A942" s="58"/>
      <c r="B942" s="40"/>
      <c r="C942" s="40"/>
      <c r="D942" s="5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1"/>
    </row>
    <row r="943" ht="15.75" customHeight="1">
      <c r="A943" s="57"/>
      <c r="B943" s="46"/>
      <c r="C943" s="46"/>
      <c r="D943" s="51"/>
      <c r="E943" s="46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7"/>
    </row>
    <row r="944" ht="15.75" customHeight="1">
      <c r="A944" s="58"/>
      <c r="B944" s="40"/>
      <c r="C944" s="40"/>
      <c r="D944" s="5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1"/>
    </row>
    <row r="945" ht="15.75" customHeight="1">
      <c r="A945" s="57"/>
      <c r="B945" s="46"/>
      <c r="C945" s="46"/>
      <c r="D945" s="51"/>
      <c r="E945" s="4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7"/>
    </row>
    <row r="946" ht="15.75" customHeight="1">
      <c r="A946" s="58"/>
      <c r="B946" s="40"/>
      <c r="C946" s="40"/>
      <c r="D946" s="5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1"/>
    </row>
    <row r="947" ht="15.75" customHeight="1">
      <c r="A947" s="57"/>
      <c r="B947" s="46"/>
      <c r="C947" s="46"/>
      <c r="D947" s="51"/>
      <c r="E947" s="4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7"/>
    </row>
    <row r="948" ht="15.75" customHeight="1">
      <c r="A948" s="58"/>
      <c r="B948" s="40"/>
      <c r="C948" s="40"/>
      <c r="D948" s="5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1"/>
    </row>
    <row r="949" ht="15.75" customHeight="1">
      <c r="A949" s="57"/>
      <c r="B949" s="46"/>
      <c r="C949" s="46"/>
      <c r="D949" s="51"/>
      <c r="E949" s="46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7"/>
    </row>
    <row r="950" ht="15.75" customHeight="1">
      <c r="A950" s="58"/>
      <c r="B950" s="40"/>
      <c r="C950" s="40"/>
      <c r="D950" s="5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1"/>
    </row>
    <row r="951" ht="15.75" customHeight="1">
      <c r="A951" s="57"/>
      <c r="B951" s="46"/>
      <c r="C951" s="46"/>
      <c r="D951" s="51"/>
      <c r="E951" s="46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7"/>
    </row>
    <row r="952" ht="15.75" customHeight="1">
      <c r="A952" s="58"/>
      <c r="B952" s="40"/>
      <c r="C952" s="40"/>
      <c r="D952" s="5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1"/>
    </row>
    <row r="953" ht="15.75" customHeight="1">
      <c r="A953" s="57"/>
      <c r="B953" s="46"/>
      <c r="C953" s="46"/>
      <c r="D953" s="51"/>
      <c r="E953" s="4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7"/>
    </row>
    <row r="954" ht="15.75" customHeight="1">
      <c r="A954" s="58"/>
      <c r="B954" s="40"/>
      <c r="C954" s="40"/>
      <c r="D954" s="5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1"/>
    </row>
    <row r="955" ht="15.75" customHeight="1">
      <c r="A955" s="57"/>
      <c r="B955" s="46"/>
      <c r="C955" s="46"/>
      <c r="D955" s="51"/>
      <c r="E955" s="46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7"/>
    </row>
    <row r="956" ht="15.75" customHeight="1">
      <c r="A956" s="58"/>
      <c r="B956" s="40"/>
      <c r="C956" s="40"/>
      <c r="D956" s="5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1"/>
    </row>
    <row r="957" ht="15.75" customHeight="1">
      <c r="A957" s="57"/>
      <c r="B957" s="46"/>
      <c r="C957" s="46"/>
      <c r="D957" s="51"/>
      <c r="E957" s="46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7"/>
    </row>
    <row r="958" ht="15.75" customHeight="1">
      <c r="A958" s="58"/>
      <c r="B958" s="40"/>
      <c r="C958" s="40"/>
      <c r="D958" s="5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1"/>
    </row>
    <row r="959" ht="15.75" customHeight="1">
      <c r="A959" s="57"/>
      <c r="B959" s="46"/>
      <c r="C959" s="46"/>
      <c r="D959" s="51"/>
      <c r="E959" s="46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7"/>
    </row>
    <row r="960" ht="15.75" customHeight="1">
      <c r="A960" s="58"/>
      <c r="B960" s="40"/>
      <c r="C960" s="40"/>
      <c r="D960" s="5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1"/>
    </row>
    <row r="961" ht="15.75" customHeight="1">
      <c r="A961" s="57"/>
      <c r="B961" s="46"/>
      <c r="C961" s="46"/>
      <c r="D961" s="51"/>
      <c r="E961" s="46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7"/>
    </row>
    <row r="962" ht="15.75" customHeight="1">
      <c r="A962" s="58"/>
      <c r="B962" s="40"/>
      <c r="C962" s="40"/>
      <c r="D962" s="5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1"/>
    </row>
    <row r="963" ht="15.75" customHeight="1">
      <c r="A963" s="57"/>
      <c r="B963" s="46"/>
      <c r="C963" s="46"/>
      <c r="D963" s="51"/>
      <c r="E963" s="46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7"/>
    </row>
    <row r="964" ht="15.75" customHeight="1">
      <c r="A964" s="58"/>
      <c r="B964" s="40"/>
      <c r="C964" s="40"/>
      <c r="D964" s="5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1"/>
    </row>
    <row r="965" ht="15.75" customHeight="1">
      <c r="A965" s="57"/>
      <c r="B965" s="46"/>
      <c r="C965" s="46"/>
      <c r="D965" s="51"/>
      <c r="E965" s="46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7"/>
    </row>
    <row r="966" ht="15.75" customHeight="1">
      <c r="A966" s="58"/>
      <c r="B966" s="40"/>
      <c r="C966" s="40"/>
      <c r="D966" s="5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1"/>
    </row>
    <row r="967" ht="15.75" customHeight="1">
      <c r="A967" s="57"/>
      <c r="B967" s="46"/>
      <c r="C967" s="46"/>
      <c r="D967" s="51"/>
      <c r="E967" s="46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7"/>
    </row>
    <row r="968" ht="15.75" customHeight="1">
      <c r="A968" s="58"/>
      <c r="B968" s="40"/>
      <c r="C968" s="40"/>
      <c r="D968" s="5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1"/>
    </row>
    <row r="969" ht="15.75" customHeight="1">
      <c r="A969" s="57"/>
      <c r="B969" s="46"/>
      <c r="C969" s="46"/>
      <c r="D969" s="51"/>
      <c r="E969" s="46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7"/>
    </row>
    <row r="970" ht="15.75" customHeight="1">
      <c r="A970" s="58"/>
      <c r="B970" s="40"/>
      <c r="C970" s="40"/>
      <c r="D970" s="5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1"/>
    </row>
    <row r="971" ht="15.75" customHeight="1">
      <c r="A971" s="57"/>
      <c r="B971" s="46"/>
      <c r="C971" s="46"/>
      <c r="D971" s="51"/>
      <c r="E971" s="46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7"/>
    </row>
    <row r="972" ht="15.75" customHeight="1">
      <c r="A972" s="58"/>
      <c r="B972" s="40"/>
      <c r="C972" s="40"/>
      <c r="D972" s="5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1"/>
    </row>
    <row r="973" ht="15.75" customHeight="1">
      <c r="A973" s="57"/>
      <c r="B973" s="46"/>
      <c r="C973" s="46"/>
      <c r="D973" s="51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7"/>
    </row>
    <row r="974" ht="15.75" customHeight="1">
      <c r="A974" s="58"/>
      <c r="B974" s="40"/>
      <c r="C974" s="40"/>
      <c r="D974" s="5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1"/>
    </row>
    <row r="975" ht="15.75" customHeight="1">
      <c r="A975" s="57"/>
      <c r="B975" s="46"/>
      <c r="C975" s="46"/>
      <c r="D975" s="51"/>
      <c r="E975" s="46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7"/>
    </row>
    <row r="976" ht="15.75" customHeight="1">
      <c r="A976" s="58"/>
      <c r="B976" s="40"/>
      <c r="C976" s="40"/>
      <c r="D976" s="5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1"/>
    </row>
    <row r="977" ht="15.75" customHeight="1">
      <c r="A977" s="57"/>
      <c r="B977" s="46"/>
      <c r="C977" s="46"/>
      <c r="D977" s="51"/>
      <c r="E977" s="46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7"/>
    </row>
    <row r="978" ht="15.75" customHeight="1">
      <c r="A978" s="58"/>
      <c r="B978" s="40"/>
      <c r="C978" s="40"/>
      <c r="D978" s="5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1"/>
    </row>
    <row r="979" ht="15.75" customHeight="1">
      <c r="A979" s="57"/>
      <c r="B979" s="46"/>
      <c r="C979" s="46"/>
      <c r="D979" s="51"/>
      <c r="E979" s="46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7"/>
    </row>
    <row r="980" ht="15.75" customHeight="1">
      <c r="A980" s="58"/>
      <c r="B980" s="40"/>
      <c r="C980" s="40"/>
      <c r="D980" s="5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1"/>
    </row>
    <row r="981" ht="15.75" customHeight="1">
      <c r="A981" s="57"/>
      <c r="B981" s="46"/>
      <c r="C981" s="46"/>
      <c r="D981" s="51"/>
      <c r="E981" s="46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7"/>
    </row>
    <row r="982" ht="15.75" customHeight="1">
      <c r="A982" s="58"/>
      <c r="B982" s="40"/>
      <c r="C982" s="40"/>
      <c r="D982" s="5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1"/>
    </row>
    <row r="983" ht="15.75" customHeight="1">
      <c r="A983" s="57"/>
      <c r="B983" s="46"/>
      <c r="C983" s="46"/>
      <c r="D983" s="51"/>
      <c r="E983" s="46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7"/>
    </row>
    <row r="984" ht="15.75" customHeight="1">
      <c r="A984" s="58"/>
      <c r="B984" s="40"/>
      <c r="C984" s="40"/>
      <c r="D984" s="5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1"/>
    </row>
    <row r="985" ht="15.75" customHeight="1">
      <c r="A985" s="57"/>
      <c r="B985" s="46"/>
      <c r="C985" s="46"/>
      <c r="D985" s="51"/>
      <c r="E985" s="46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7"/>
    </row>
    <row r="986" ht="15.75" customHeight="1">
      <c r="A986" s="58"/>
      <c r="B986" s="40"/>
      <c r="C986" s="40"/>
      <c r="D986" s="5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1"/>
    </row>
    <row r="987" ht="15.75" customHeight="1">
      <c r="A987" s="57"/>
      <c r="B987" s="46"/>
      <c r="C987" s="46"/>
      <c r="D987" s="51"/>
      <c r="E987" s="46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7"/>
    </row>
    <row r="988" ht="15.75" customHeight="1">
      <c r="A988" s="58"/>
      <c r="B988" s="40"/>
      <c r="C988" s="40"/>
      <c r="D988" s="5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1"/>
    </row>
    <row r="989" ht="15.75" customHeight="1">
      <c r="A989" s="57"/>
      <c r="B989" s="46"/>
      <c r="C989" s="46"/>
      <c r="D989" s="51"/>
      <c r="E989" s="46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7"/>
    </row>
    <row r="990" ht="15.75" customHeight="1">
      <c r="A990" s="58"/>
      <c r="B990" s="40"/>
      <c r="C990" s="40"/>
      <c r="D990" s="5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1"/>
    </row>
    <row r="991" ht="15.75" customHeight="1">
      <c r="A991" s="57"/>
      <c r="B991" s="46"/>
      <c r="C991" s="46"/>
      <c r="D991" s="51"/>
      <c r="E991" s="46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7"/>
    </row>
    <row r="992" ht="15.75" customHeight="1">
      <c r="A992" s="58"/>
      <c r="B992" s="40"/>
      <c r="C992" s="40"/>
      <c r="D992" s="5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1"/>
    </row>
    <row r="993" ht="15.75" customHeight="1">
      <c r="A993" s="57"/>
      <c r="B993" s="46"/>
      <c r="C993" s="46"/>
      <c r="D993" s="51"/>
      <c r="E993" s="46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7"/>
    </row>
    <row r="994" ht="15.75" customHeight="1">
      <c r="A994" s="58"/>
      <c r="B994" s="40"/>
      <c r="C994" s="40"/>
      <c r="D994" s="5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40"/>
      <c r="Y994" s="40"/>
      <c r="Z994" s="41"/>
    </row>
    <row r="995" ht="15.75" customHeight="1">
      <c r="A995" s="57"/>
      <c r="B995" s="46"/>
      <c r="C995" s="46"/>
      <c r="D995" s="51"/>
      <c r="E995" s="46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7"/>
    </row>
    <row r="996" ht="15.75" customHeight="1">
      <c r="A996" s="58"/>
      <c r="B996" s="40"/>
      <c r="C996" s="40"/>
      <c r="D996" s="5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40"/>
      <c r="Y996" s="40"/>
      <c r="Z996" s="41"/>
    </row>
    <row r="997" ht="15.75" customHeight="1">
      <c r="A997" s="57"/>
      <c r="B997" s="46"/>
      <c r="C997" s="46"/>
      <c r="D997" s="51"/>
      <c r="E997" s="46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7"/>
    </row>
    <row r="998" ht="15.75" customHeight="1">
      <c r="A998" s="58"/>
      <c r="B998" s="40"/>
      <c r="C998" s="40"/>
      <c r="D998" s="50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40"/>
      <c r="Y998" s="40"/>
      <c r="Z998" s="41"/>
    </row>
    <row r="999" ht="15.75" customHeight="1">
      <c r="A999" s="57"/>
      <c r="B999" s="46"/>
      <c r="C999" s="46"/>
      <c r="D999" s="51"/>
      <c r="E999" s="46"/>
      <c r="F999" s="46"/>
      <c r="G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7"/>
    </row>
    <row r="1000" ht="15.75" customHeight="1">
      <c r="A1000" s="58"/>
      <c r="B1000" s="40"/>
      <c r="C1000" s="40"/>
      <c r="D1000" s="5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40"/>
      <c r="Y1000" s="40"/>
      <c r="Z1000" s="41"/>
    </row>
    <row r="1001" ht="15.75" customHeight="1">
      <c r="A1001" s="57"/>
      <c r="B1001" s="46"/>
      <c r="C1001" s="46"/>
      <c r="D1001" s="51"/>
      <c r="E1001" s="46"/>
      <c r="F1001" s="46"/>
      <c r="G1001" s="46"/>
      <c r="H1001" s="46"/>
      <c r="I1001" s="46"/>
      <c r="J1001" s="46"/>
      <c r="K1001" s="46"/>
      <c r="L1001" s="46"/>
      <c r="M1001" s="46"/>
      <c r="N1001" s="46"/>
      <c r="O1001" s="46"/>
      <c r="P1001" s="46"/>
      <c r="Q1001" s="46"/>
      <c r="R1001" s="46"/>
      <c r="S1001" s="46"/>
      <c r="T1001" s="46"/>
      <c r="U1001" s="46"/>
      <c r="V1001" s="46"/>
      <c r="W1001" s="46"/>
      <c r="X1001" s="46"/>
      <c r="Y1001" s="46"/>
      <c r="Z1001" s="47"/>
    </row>
    <row r="1002" ht="15.75" customHeight="1">
      <c r="A1002" s="58"/>
      <c r="B1002" s="40"/>
      <c r="C1002" s="40"/>
      <c r="D1002" s="50"/>
      <c r="E1002" s="40"/>
      <c r="F1002" s="40"/>
      <c r="G1002" s="40"/>
      <c r="H1002" s="40"/>
      <c r="I1002" s="40"/>
      <c r="J1002" s="40"/>
      <c r="K1002" s="40"/>
      <c r="L1002" s="40"/>
      <c r="M1002" s="40"/>
      <c r="N1002" s="40"/>
      <c r="O1002" s="40"/>
      <c r="P1002" s="40"/>
      <c r="Q1002" s="40"/>
      <c r="R1002" s="40"/>
      <c r="S1002" s="40"/>
      <c r="T1002" s="40"/>
      <c r="U1002" s="40"/>
      <c r="V1002" s="40"/>
      <c r="W1002" s="40"/>
      <c r="X1002" s="40"/>
      <c r="Y1002" s="40"/>
      <c r="Z1002" s="41"/>
    </row>
    <row r="1003" ht="15.75" customHeight="1">
      <c r="A1003" s="57"/>
      <c r="B1003" s="46"/>
      <c r="C1003" s="46"/>
      <c r="D1003" s="51"/>
      <c r="E1003" s="46"/>
      <c r="F1003" s="46"/>
      <c r="G1003" s="46"/>
      <c r="H1003" s="46"/>
      <c r="I1003" s="46"/>
      <c r="J1003" s="46"/>
      <c r="K1003" s="46"/>
      <c r="L1003" s="46"/>
      <c r="M1003" s="46"/>
      <c r="N1003" s="46"/>
      <c r="O1003" s="46"/>
      <c r="P1003" s="46"/>
      <c r="Q1003" s="46"/>
      <c r="R1003" s="46"/>
      <c r="S1003" s="46"/>
      <c r="T1003" s="46"/>
      <c r="U1003" s="46"/>
      <c r="V1003" s="46"/>
      <c r="W1003" s="46"/>
      <c r="X1003" s="46"/>
      <c r="Y1003" s="46"/>
      <c r="Z1003" s="47"/>
    </row>
    <row r="1004" ht="15.75" customHeight="1">
      <c r="A1004" s="58"/>
      <c r="B1004" s="40"/>
      <c r="C1004" s="40"/>
      <c r="D1004" s="50"/>
      <c r="E1004" s="40"/>
      <c r="F1004" s="40"/>
      <c r="G1004" s="40"/>
      <c r="H1004" s="40"/>
      <c r="I1004" s="40"/>
      <c r="J1004" s="40"/>
      <c r="K1004" s="40"/>
      <c r="L1004" s="40"/>
      <c r="M1004" s="40"/>
      <c r="N1004" s="40"/>
      <c r="O1004" s="40"/>
      <c r="P1004" s="40"/>
      <c r="Q1004" s="40"/>
      <c r="R1004" s="40"/>
      <c r="S1004" s="40"/>
      <c r="T1004" s="40"/>
      <c r="U1004" s="40"/>
      <c r="V1004" s="40"/>
      <c r="W1004" s="40"/>
      <c r="X1004" s="40"/>
      <c r="Y1004" s="40"/>
      <c r="Z1004" s="41"/>
    </row>
    <row r="1005" ht="15.75" customHeight="1">
      <c r="A1005" s="57"/>
      <c r="B1005" s="46"/>
      <c r="C1005" s="46"/>
      <c r="D1005" s="51"/>
      <c r="E1005" s="46"/>
      <c r="F1005" s="46"/>
      <c r="G1005" s="46"/>
      <c r="H1005" s="46"/>
      <c r="I1005" s="46"/>
      <c r="J1005" s="46"/>
      <c r="K1005" s="46"/>
      <c r="L1005" s="46"/>
      <c r="M1005" s="46"/>
      <c r="N1005" s="46"/>
      <c r="O1005" s="46"/>
      <c r="P1005" s="46"/>
      <c r="Q1005" s="46"/>
      <c r="R1005" s="46"/>
      <c r="S1005" s="46"/>
      <c r="T1005" s="46"/>
      <c r="U1005" s="46"/>
      <c r="V1005" s="46"/>
      <c r="W1005" s="46"/>
      <c r="X1005" s="46"/>
      <c r="Y1005" s="46"/>
      <c r="Z1005" s="47"/>
    </row>
    <row r="1006" ht="15.75" customHeight="1">
      <c r="A1006" s="58"/>
      <c r="B1006" s="40"/>
      <c r="C1006" s="40"/>
      <c r="D1006" s="50"/>
      <c r="E1006" s="40"/>
      <c r="F1006" s="40"/>
      <c r="G1006" s="40"/>
      <c r="H1006" s="40"/>
      <c r="I1006" s="40"/>
      <c r="J1006" s="40"/>
      <c r="K1006" s="40"/>
      <c r="L1006" s="40"/>
      <c r="M1006" s="40"/>
      <c r="N1006" s="40"/>
      <c r="O1006" s="40"/>
      <c r="P1006" s="40"/>
      <c r="Q1006" s="40"/>
      <c r="R1006" s="40"/>
      <c r="S1006" s="40"/>
      <c r="T1006" s="40"/>
      <c r="U1006" s="40"/>
      <c r="V1006" s="40"/>
      <c r="W1006" s="40"/>
      <c r="X1006" s="40"/>
      <c r="Y1006" s="40"/>
      <c r="Z1006" s="41"/>
    </row>
    <row r="1007" ht="15.75" customHeight="1">
      <c r="A1007" s="57"/>
      <c r="B1007" s="46"/>
      <c r="C1007" s="46"/>
      <c r="D1007" s="51"/>
      <c r="E1007" s="46"/>
      <c r="F1007" s="46"/>
      <c r="G1007" s="46"/>
      <c r="H1007" s="46"/>
      <c r="I1007" s="46"/>
      <c r="J1007" s="46"/>
      <c r="K1007" s="46"/>
      <c r="L1007" s="46"/>
      <c r="M1007" s="46"/>
      <c r="N1007" s="46"/>
      <c r="O1007" s="46"/>
      <c r="P1007" s="46"/>
      <c r="Q1007" s="46"/>
      <c r="R1007" s="46"/>
      <c r="S1007" s="46"/>
      <c r="T1007" s="46"/>
      <c r="U1007" s="46"/>
      <c r="V1007" s="46"/>
      <c r="W1007" s="46"/>
      <c r="X1007" s="46"/>
      <c r="Y1007" s="46"/>
      <c r="Z1007" s="47"/>
    </row>
    <row r="1008" ht="15.75" customHeight="1">
      <c r="A1008" s="58"/>
      <c r="B1008" s="40"/>
      <c r="C1008" s="40"/>
      <c r="D1008" s="50"/>
      <c r="E1008" s="40"/>
      <c r="F1008" s="40"/>
      <c r="G1008" s="40"/>
      <c r="H1008" s="40"/>
      <c r="I1008" s="40"/>
      <c r="J1008" s="40"/>
      <c r="K1008" s="40"/>
      <c r="L1008" s="40"/>
      <c r="M1008" s="40"/>
      <c r="N1008" s="40"/>
      <c r="O1008" s="40"/>
      <c r="P1008" s="40"/>
      <c r="Q1008" s="40"/>
      <c r="R1008" s="40"/>
      <c r="S1008" s="40"/>
      <c r="T1008" s="40"/>
      <c r="U1008" s="40"/>
      <c r="V1008" s="40"/>
      <c r="W1008" s="40"/>
      <c r="X1008" s="40"/>
      <c r="Y1008" s="40"/>
      <c r="Z1008" s="41"/>
    </row>
    <row r="1009" ht="15.75" customHeight="1">
      <c r="A1009" s="57"/>
      <c r="B1009" s="46"/>
      <c r="C1009" s="46"/>
      <c r="D1009" s="51"/>
      <c r="E1009" s="46"/>
      <c r="F1009" s="46"/>
      <c r="G1009" s="46"/>
      <c r="H1009" s="46"/>
      <c r="I1009" s="46"/>
      <c r="J1009" s="46"/>
      <c r="K1009" s="46"/>
      <c r="L1009" s="46"/>
      <c r="M1009" s="46"/>
      <c r="N1009" s="46"/>
      <c r="O1009" s="46"/>
      <c r="P1009" s="46"/>
      <c r="Q1009" s="46"/>
      <c r="R1009" s="46"/>
      <c r="S1009" s="46"/>
      <c r="T1009" s="46"/>
      <c r="U1009" s="46"/>
      <c r="V1009" s="46"/>
      <c r="W1009" s="46"/>
      <c r="X1009" s="46"/>
      <c r="Y1009" s="46"/>
      <c r="Z1009" s="47"/>
    </row>
    <row r="1010" ht="15.75" customHeight="1">
      <c r="A1010" s="58"/>
      <c r="B1010" s="40"/>
      <c r="C1010" s="40"/>
      <c r="D1010" s="50"/>
      <c r="E1010" s="40"/>
      <c r="F1010" s="40"/>
      <c r="G1010" s="40"/>
      <c r="H1010" s="40"/>
      <c r="I1010" s="40"/>
      <c r="J1010" s="40"/>
      <c r="K1010" s="40"/>
      <c r="L1010" s="40"/>
      <c r="M1010" s="40"/>
      <c r="N1010" s="40"/>
      <c r="O1010" s="40"/>
      <c r="P1010" s="40"/>
      <c r="Q1010" s="40"/>
      <c r="R1010" s="40"/>
      <c r="S1010" s="40"/>
      <c r="T1010" s="40"/>
      <c r="U1010" s="40"/>
      <c r="V1010" s="40"/>
      <c r="W1010" s="40"/>
      <c r="X1010" s="40"/>
      <c r="Y1010" s="40"/>
      <c r="Z1010" s="41"/>
    </row>
    <row r="1011" ht="15.75" customHeight="1">
      <c r="A1011" s="57"/>
      <c r="B1011" s="46"/>
      <c r="C1011" s="46"/>
      <c r="D1011" s="51"/>
      <c r="E1011" s="46"/>
      <c r="F1011" s="46"/>
      <c r="G1011" s="46"/>
      <c r="H1011" s="46"/>
      <c r="I1011" s="46"/>
      <c r="J1011" s="46"/>
      <c r="K1011" s="46"/>
      <c r="L1011" s="46"/>
      <c r="M1011" s="46"/>
      <c r="N1011" s="46"/>
      <c r="O1011" s="46"/>
      <c r="P1011" s="46"/>
      <c r="Q1011" s="46"/>
      <c r="R1011" s="46"/>
      <c r="S1011" s="46"/>
      <c r="T1011" s="46"/>
      <c r="U1011" s="46"/>
      <c r="V1011" s="46"/>
      <c r="W1011" s="46"/>
      <c r="X1011" s="46"/>
      <c r="Y1011" s="46"/>
      <c r="Z1011" s="47"/>
    </row>
    <row r="1012" ht="15.75" customHeight="1">
      <c r="A1012" s="58"/>
      <c r="B1012" s="40"/>
      <c r="C1012" s="40"/>
      <c r="D1012" s="50"/>
      <c r="E1012" s="40"/>
      <c r="F1012" s="40"/>
      <c r="G1012" s="40"/>
      <c r="H1012" s="40"/>
      <c r="I1012" s="40"/>
      <c r="J1012" s="40"/>
      <c r="K1012" s="40"/>
      <c r="L1012" s="40"/>
      <c r="M1012" s="40"/>
      <c r="N1012" s="40"/>
      <c r="O1012" s="40"/>
      <c r="P1012" s="40"/>
      <c r="Q1012" s="40"/>
      <c r="R1012" s="40"/>
      <c r="S1012" s="40"/>
      <c r="T1012" s="40"/>
      <c r="U1012" s="40"/>
      <c r="V1012" s="40"/>
      <c r="W1012" s="40"/>
      <c r="X1012" s="40"/>
      <c r="Y1012" s="40"/>
      <c r="Z1012" s="41"/>
    </row>
    <row r="1013" ht="15.75" customHeight="1">
      <c r="A1013" s="57"/>
      <c r="B1013" s="46"/>
      <c r="C1013" s="46"/>
      <c r="D1013" s="51"/>
      <c r="E1013" s="46"/>
      <c r="F1013" s="46"/>
      <c r="G1013" s="46"/>
      <c r="H1013" s="46"/>
      <c r="I1013" s="46"/>
      <c r="J1013" s="46"/>
      <c r="K1013" s="46"/>
      <c r="L1013" s="46"/>
      <c r="M1013" s="46"/>
      <c r="N1013" s="46"/>
      <c r="O1013" s="46"/>
      <c r="P1013" s="46"/>
      <c r="Q1013" s="46"/>
      <c r="R1013" s="46"/>
      <c r="S1013" s="46"/>
      <c r="T1013" s="46"/>
      <c r="U1013" s="46"/>
      <c r="V1013" s="46"/>
      <c r="W1013" s="46"/>
      <c r="X1013" s="46"/>
      <c r="Y1013" s="46"/>
      <c r="Z1013" s="47"/>
    </row>
    <row r="1014" ht="15.75" customHeight="1">
      <c r="A1014" s="58"/>
      <c r="B1014" s="40"/>
      <c r="C1014" s="40"/>
      <c r="D1014" s="50"/>
      <c r="E1014" s="40"/>
      <c r="F1014" s="40"/>
      <c r="G1014" s="40"/>
      <c r="H1014" s="40"/>
      <c r="I1014" s="40"/>
      <c r="J1014" s="40"/>
      <c r="K1014" s="40"/>
      <c r="L1014" s="40"/>
      <c r="M1014" s="40"/>
      <c r="N1014" s="40"/>
      <c r="O1014" s="40"/>
      <c r="P1014" s="40"/>
      <c r="Q1014" s="40"/>
      <c r="R1014" s="40"/>
      <c r="S1014" s="40"/>
      <c r="T1014" s="40"/>
      <c r="U1014" s="40"/>
      <c r="V1014" s="40"/>
      <c r="W1014" s="40"/>
      <c r="X1014" s="40"/>
      <c r="Y1014" s="40"/>
      <c r="Z1014" s="41"/>
    </row>
    <row r="1015" ht="15.75" customHeight="1">
      <c r="A1015" s="57"/>
      <c r="B1015" s="46"/>
      <c r="C1015" s="46"/>
      <c r="D1015" s="51"/>
      <c r="E1015" s="46"/>
      <c r="F1015" s="46"/>
      <c r="G1015" s="46"/>
      <c r="H1015" s="46"/>
      <c r="I1015" s="46"/>
      <c r="J1015" s="46"/>
      <c r="K1015" s="46"/>
      <c r="L1015" s="46"/>
      <c r="M1015" s="46"/>
      <c r="N1015" s="46"/>
      <c r="O1015" s="46"/>
      <c r="P1015" s="46"/>
      <c r="Q1015" s="46"/>
      <c r="R1015" s="46"/>
      <c r="S1015" s="46"/>
      <c r="T1015" s="46"/>
      <c r="U1015" s="46"/>
      <c r="V1015" s="46"/>
      <c r="W1015" s="46"/>
      <c r="X1015" s="46"/>
      <c r="Y1015" s="46"/>
      <c r="Z1015" s="47"/>
    </row>
    <row r="1016" ht="15.75" customHeight="1">
      <c r="A1016" s="58"/>
      <c r="B1016" s="40"/>
      <c r="C1016" s="40"/>
      <c r="D1016" s="50"/>
      <c r="E1016" s="40"/>
      <c r="F1016" s="40"/>
      <c r="G1016" s="40"/>
      <c r="H1016" s="40"/>
      <c r="I1016" s="40"/>
      <c r="J1016" s="40"/>
      <c r="K1016" s="40"/>
      <c r="L1016" s="40"/>
      <c r="M1016" s="40"/>
      <c r="N1016" s="40"/>
      <c r="O1016" s="40"/>
      <c r="P1016" s="40"/>
      <c r="Q1016" s="40"/>
      <c r="R1016" s="40"/>
      <c r="S1016" s="40"/>
      <c r="T1016" s="40"/>
      <c r="U1016" s="40"/>
      <c r="V1016" s="40"/>
      <c r="W1016" s="40"/>
      <c r="X1016" s="40"/>
      <c r="Y1016" s="40"/>
      <c r="Z1016" s="41"/>
    </row>
    <row r="1017" ht="15.75" customHeight="1">
      <c r="A1017" s="57"/>
      <c r="B1017" s="46"/>
      <c r="C1017" s="46"/>
      <c r="D1017" s="51"/>
      <c r="E1017" s="46"/>
      <c r="F1017" s="46"/>
      <c r="G1017" s="46"/>
      <c r="H1017" s="46"/>
      <c r="I1017" s="46"/>
      <c r="J1017" s="46"/>
      <c r="K1017" s="46"/>
      <c r="L1017" s="46"/>
      <c r="M1017" s="46"/>
      <c r="N1017" s="46"/>
      <c r="O1017" s="46"/>
      <c r="P1017" s="46"/>
      <c r="Q1017" s="46"/>
      <c r="R1017" s="46"/>
      <c r="S1017" s="46"/>
      <c r="T1017" s="46"/>
      <c r="U1017" s="46"/>
      <c r="V1017" s="46"/>
      <c r="W1017" s="46"/>
      <c r="X1017" s="46"/>
      <c r="Y1017" s="46"/>
      <c r="Z1017" s="47"/>
    </row>
    <row r="1018" ht="15.75" customHeight="1">
      <c r="A1018" s="58"/>
      <c r="B1018" s="40"/>
      <c r="C1018" s="40"/>
      <c r="D1018" s="50"/>
      <c r="E1018" s="40"/>
      <c r="F1018" s="40"/>
      <c r="G1018" s="40"/>
      <c r="H1018" s="40"/>
      <c r="I1018" s="40"/>
      <c r="J1018" s="40"/>
      <c r="K1018" s="40"/>
      <c r="L1018" s="40"/>
      <c r="M1018" s="40"/>
      <c r="N1018" s="40"/>
      <c r="O1018" s="40"/>
      <c r="P1018" s="40"/>
      <c r="Q1018" s="40"/>
      <c r="R1018" s="40"/>
      <c r="S1018" s="40"/>
      <c r="T1018" s="40"/>
      <c r="U1018" s="40"/>
      <c r="V1018" s="40"/>
      <c r="W1018" s="40"/>
      <c r="X1018" s="40"/>
      <c r="Y1018" s="40"/>
      <c r="Z1018" s="41"/>
    </row>
    <row r="1019" ht="15.75" customHeight="1">
      <c r="A1019" s="57"/>
      <c r="B1019" s="46"/>
      <c r="C1019" s="46"/>
      <c r="D1019" s="51"/>
      <c r="E1019" s="46"/>
      <c r="F1019" s="46"/>
      <c r="G1019" s="46"/>
      <c r="H1019" s="46"/>
      <c r="I1019" s="46"/>
      <c r="J1019" s="46"/>
      <c r="K1019" s="46"/>
      <c r="L1019" s="46"/>
      <c r="M1019" s="46"/>
      <c r="N1019" s="46"/>
      <c r="O1019" s="46"/>
      <c r="P1019" s="46"/>
      <c r="Q1019" s="46"/>
      <c r="R1019" s="46"/>
      <c r="S1019" s="46"/>
      <c r="T1019" s="46"/>
      <c r="U1019" s="46"/>
      <c r="V1019" s="46"/>
      <c r="W1019" s="46"/>
      <c r="X1019" s="46"/>
      <c r="Y1019" s="46"/>
      <c r="Z1019" s="47"/>
    </row>
    <row r="1020" ht="15.75" customHeight="1">
      <c r="A1020" s="58"/>
      <c r="B1020" s="40"/>
      <c r="C1020" s="40"/>
      <c r="D1020" s="50"/>
      <c r="E1020" s="40"/>
      <c r="F1020" s="40"/>
      <c r="G1020" s="40"/>
      <c r="H1020" s="40"/>
      <c r="I1020" s="40"/>
      <c r="J1020" s="40"/>
      <c r="K1020" s="40"/>
      <c r="L1020" s="40"/>
      <c r="M1020" s="40"/>
      <c r="N1020" s="40"/>
      <c r="O1020" s="40"/>
      <c r="P1020" s="40"/>
      <c r="Q1020" s="40"/>
      <c r="R1020" s="40"/>
      <c r="S1020" s="40"/>
      <c r="T1020" s="40"/>
      <c r="U1020" s="40"/>
      <c r="V1020" s="40"/>
      <c r="W1020" s="40"/>
      <c r="X1020" s="40"/>
      <c r="Y1020" s="40"/>
      <c r="Z1020" s="41"/>
    </row>
    <row r="1021" ht="15.75" customHeight="1">
      <c r="A1021" s="57"/>
      <c r="B1021" s="46"/>
      <c r="C1021" s="46"/>
      <c r="D1021" s="51"/>
      <c r="E1021" s="46"/>
      <c r="F1021" s="46"/>
      <c r="G1021" s="46"/>
      <c r="H1021" s="46"/>
      <c r="I1021" s="46"/>
      <c r="J1021" s="46"/>
      <c r="K1021" s="46"/>
      <c r="L1021" s="46"/>
      <c r="M1021" s="46"/>
      <c r="N1021" s="46"/>
      <c r="O1021" s="46"/>
      <c r="P1021" s="46"/>
      <c r="Q1021" s="46"/>
      <c r="R1021" s="46"/>
      <c r="S1021" s="46"/>
      <c r="T1021" s="46"/>
      <c r="U1021" s="46"/>
      <c r="V1021" s="46"/>
      <c r="W1021" s="46"/>
      <c r="X1021" s="46"/>
      <c r="Y1021" s="46"/>
      <c r="Z1021" s="47"/>
    </row>
    <row r="1022" ht="15.75" customHeight="1">
      <c r="A1022" s="58"/>
      <c r="B1022" s="40"/>
      <c r="C1022" s="40"/>
      <c r="D1022" s="50"/>
      <c r="E1022" s="40"/>
      <c r="F1022" s="40"/>
      <c r="G1022" s="40"/>
      <c r="H1022" s="40"/>
      <c r="I1022" s="40"/>
      <c r="J1022" s="40"/>
      <c r="K1022" s="40"/>
      <c r="L1022" s="40"/>
      <c r="M1022" s="40"/>
      <c r="N1022" s="40"/>
      <c r="O1022" s="40"/>
      <c r="P1022" s="40"/>
      <c r="Q1022" s="40"/>
      <c r="R1022" s="40"/>
      <c r="S1022" s="40"/>
      <c r="T1022" s="40"/>
      <c r="U1022" s="40"/>
      <c r="V1022" s="40"/>
      <c r="W1022" s="40"/>
      <c r="X1022" s="40"/>
      <c r="Y1022" s="40"/>
      <c r="Z1022" s="41"/>
    </row>
    <row r="1023" ht="15.75" customHeight="1">
      <c r="A1023" s="57"/>
      <c r="B1023" s="46"/>
      <c r="C1023" s="46"/>
      <c r="D1023" s="51"/>
      <c r="E1023" s="46"/>
      <c r="F1023" s="46"/>
      <c r="G1023" s="46"/>
      <c r="H1023" s="46"/>
      <c r="I1023" s="46"/>
      <c r="J1023" s="46"/>
      <c r="K1023" s="46"/>
      <c r="L1023" s="46"/>
      <c r="M1023" s="46"/>
      <c r="N1023" s="46"/>
      <c r="O1023" s="46"/>
      <c r="P1023" s="46"/>
      <c r="Q1023" s="46"/>
      <c r="R1023" s="46"/>
      <c r="S1023" s="46"/>
      <c r="T1023" s="46"/>
      <c r="U1023" s="46"/>
      <c r="V1023" s="46"/>
      <c r="W1023" s="46"/>
      <c r="X1023" s="46"/>
      <c r="Y1023" s="46"/>
      <c r="Z1023" s="47"/>
    </row>
    <row r="1024" ht="15.75" customHeight="1">
      <c r="A1024" s="58"/>
      <c r="B1024" s="40"/>
      <c r="C1024" s="40"/>
      <c r="D1024" s="50"/>
      <c r="E1024" s="40"/>
      <c r="F1024" s="40"/>
      <c r="G1024" s="40"/>
      <c r="H1024" s="40"/>
      <c r="I1024" s="40"/>
      <c r="J1024" s="40"/>
      <c r="K1024" s="40"/>
      <c r="L1024" s="40"/>
      <c r="M1024" s="40"/>
      <c r="N1024" s="40"/>
      <c r="O1024" s="40"/>
      <c r="P1024" s="40"/>
      <c r="Q1024" s="40"/>
      <c r="R1024" s="40"/>
      <c r="S1024" s="40"/>
      <c r="T1024" s="40"/>
      <c r="U1024" s="40"/>
      <c r="V1024" s="40"/>
      <c r="W1024" s="40"/>
      <c r="X1024" s="40"/>
      <c r="Y1024" s="40"/>
      <c r="Z1024" s="41"/>
    </row>
    <row r="1025" ht="15.75" customHeight="1">
      <c r="A1025" s="57"/>
      <c r="B1025" s="46"/>
      <c r="C1025" s="46"/>
      <c r="D1025" s="51"/>
      <c r="E1025" s="46"/>
      <c r="F1025" s="46"/>
      <c r="G1025" s="46"/>
      <c r="H1025" s="46"/>
      <c r="I1025" s="46"/>
      <c r="J1025" s="46"/>
      <c r="K1025" s="46"/>
      <c r="L1025" s="46"/>
      <c r="M1025" s="46"/>
      <c r="N1025" s="46"/>
      <c r="O1025" s="46"/>
      <c r="P1025" s="46"/>
      <c r="Q1025" s="46"/>
      <c r="R1025" s="46"/>
      <c r="S1025" s="46"/>
      <c r="T1025" s="46"/>
      <c r="U1025" s="46"/>
      <c r="V1025" s="46"/>
      <c r="W1025" s="46"/>
      <c r="X1025" s="46"/>
      <c r="Y1025" s="46"/>
      <c r="Z1025" s="47"/>
    </row>
    <row r="1026" ht="15.75" customHeight="1">
      <c r="A1026" s="58"/>
      <c r="B1026" s="40"/>
      <c r="C1026" s="40"/>
      <c r="D1026" s="50"/>
      <c r="E1026" s="40"/>
      <c r="F1026" s="40"/>
      <c r="G1026" s="40"/>
      <c r="H1026" s="40"/>
      <c r="I1026" s="40"/>
      <c r="J1026" s="40"/>
      <c r="K1026" s="40"/>
      <c r="L1026" s="40"/>
      <c r="M1026" s="40"/>
      <c r="N1026" s="40"/>
      <c r="O1026" s="40"/>
      <c r="P1026" s="40"/>
      <c r="Q1026" s="40"/>
      <c r="R1026" s="40"/>
      <c r="S1026" s="40"/>
      <c r="T1026" s="40"/>
      <c r="U1026" s="40"/>
      <c r="V1026" s="40"/>
      <c r="W1026" s="40"/>
      <c r="X1026" s="40"/>
      <c r="Y1026" s="40"/>
      <c r="Z1026" s="41"/>
    </row>
    <row r="1027" ht="15.75" customHeight="1">
      <c r="A1027" s="57"/>
      <c r="B1027" s="46"/>
      <c r="C1027" s="46"/>
      <c r="D1027" s="51"/>
      <c r="E1027" s="46"/>
      <c r="F1027" s="46"/>
      <c r="G1027" s="46"/>
      <c r="H1027" s="46"/>
      <c r="I1027" s="46"/>
      <c r="J1027" s="46"/>
      <c r="K1027" s="46"/>
      <c r="L1027" s="46"/>
      <c r="M1027" s="46"/>
      <c r="N1027" s="46"/>
      <c r="O1027" s="46"/>
      <c r="P1027" s="46"/>
      <c r="Q1027" s="46"/>
      <c r="R1027" s="46"/>
      <c r="S1027" s="46"/>
      <c r="T1027" s="46"/>
      <c r="U1027" s="46"/>
      <c r="V1027" s="46"/>
      <c r="W1027" s="46"/>
      <c r="X1027" s="46"/>
      <c r="Y1027" s="46"/>
      <c r="Z1027" s="47"/>
    </row>
    <row r="1028" ht="15.75" customHeight="1">
      <c r="A1028" s="58"/>
      <c r="B1028" s="40"/>
      <c r="C1028" s="40"/>
      <c r="D1028" s="50"/>
      <c r="E1028" s="40"/>
      <c r="F1028" s="40"/>
      <c r="G1028" s="40"/>
      <c r="H1028" s="40"/>
      <c r="I1028" s="40"/>
      <c r="J1028" s="40"/>
      <c r="K1028" s="40"/>
      <c r="L1028" s="40"/>
      <c r="M1028" s="40"/>
      <c r="N1028" s="40"/>
      <c r="O1028" s="40"/>
      <c r="P1028" s="40"/>
      <c r="Q1028" s="40"/>
      <c r="R1028" s="40"/>
      <c r="S1028" s="40"/>
      <c r="T1028" s="40"/>
      <c r="U1028" s="40"/>
      <c r="V1028" s="40"/>
      <c r="W1028" s="40"/>
      <c r="X1028" s="40"/>
      <c r="Y1028" s="40"/>
      <c r="Z1028" s="41"/>
    </row>
    <row r="1029" ht="15.75" customHeight="1">
      <c r="A1029" s="57"/>
      <c r="B1029" s="46"/>
      <c r="C1029" s="46"/>
      <c r="D1029" s="51"/>
      <c r="E1029" s="46"/>
      <c r="F1029" s="46"/>
      <c r="G1029" s="46"/>
      <c r="H1029" s="46"/>
      <c r="I1029" s="46"/>
      <c r="J1029" s="46"/>
      <c r="K1029" s="46"/>
      <c r="L1029" s="46"/>
      <c r="M1029" s="46"/>
      <c r="N1029" s="46"/>
      <c r="O1029" s="46"/>
      <c r="P1029" s="46"/>
      <c r="Q1029" s="46"/>
      <c r="R1029" s="46"/>
      <c r="S1029" s="46"/>
      <c r="T1029" s="46"/>
      <c r="U1029" s="46"/>
      <c r="V1029" s="46"/>
      <c r="W1029" s="46"/>
      <c r="X1029" s="46"/>
      <c r="Y1029" s="46"/>
      <c r="Z1029" s="47"/>
    </row>
    <row r="1030" ht="15.75" customHeight="1">
      <c r="A1030" s="58"/>
      <c r="B1030" s="40"/>
      <c r="C1030" s="40"/>
      <c r="D1030" s="50"/>
      <c r="E1030" s="40"/>
      <c r="F1030" s="40"/>
      <c r="G1030" s="40"/>
      <c r="H1030" s="40"/>
      <c r="I1030" s="40"/>
      <c r="J1030" s="40"/>
      <c r="K1030" s="40"/>
      <c r="L1030" s="40"/>
      <c r="M1030" s="40"/>
      <c r="N1030" s="40"/>
      <c r="O1030" s="40"/>
      <c r="P1030" s="40"/>
      <c r="Q1030" s="40"/>
      <c r="R1030" s="40"/>
      <c r="S1030" s="40"/>
      <c r="T1030" s="40"/>
      <c r="U1030" s="40"/>
      <c r="V1030" s="40"/>
      <c r="W1030" s="40"/>
      <c r="X1030" s="40"/>
      <c r="Y1030" s="40"/>
      <c r="Z1030" s="41"/>
    </row>
    <row r="1031" ht="15.75" customHeight="1">
      <c r="A1031" s="57"/>
      <c r="B1031" s="46"/>
      <c r="C1031" s="46"/>
      <c r="D1031" s="51"/>
      <c r="E1031" s="46"/>
      <c r="F1031" s="46"/>
      <c r="G1031" s="46"/>
      <c r="H1031" s="46"/>
      <c r="I1031" s="46"/>
      <c r="J1031" s="46"/>
      <c r="K1031" s="46"/>
      <c r="L1031" s="46"/>
      <c r="M1031" s="46"/>
      <c r="N1031" s="46"/>
      <c r="O1031" s="46"/>
      <c r="P1031" s="46"/>
      <c r="Q1031" s="46"/>
      <c r="R1031" s="46"/>
      <c r="S1031" s="46"/>
      <c r="T1031" s="46"/>
      <c r="U1031" s="46"/>
      <c r="V1031" s="46"/>
      <c r="W1031" s="46"/>
      <c r="X1031" s="46"/>
      <c r="Y1031" s="46"/>
      <c r="Z1031" s="47"/>
    </row>
    <row r="1032" ht="15.75" customHeight="1">
      <c r="A1032" s="58"/>
      <c r="B1032" s="40"/>
      <c r="C1032" s="40"/>
      <c r="D1032" s="50"/>
      <c r="E1032" s="40"/>
      <c r="F1032" s="40"/>
      <c r="G1032" s="40"/>
      <c r="H1032" s="40"/>
      <c r="I1032" s="40"/>
      <c r="J1032" s="40"/>
      <c r="K1032" s="40"/>
      <c r="L1032" s="40"/>
      <c r="M1032" s="40"/>
      <c r="N1032" s="40"/>
      <c r="O1032" s="40"/>
      <c r="P1032" s="40"/>
      <c r="Q1032" s="40"/>
      <c r="R1032" s="40"/>
      <c r="S1032" s="40"/>
      <c r="T1032" s="40"/>
      <c r="U1032" s="40"/>
      <c r="V1032" s="40"/>
      <c r="W1032" s="40"/>
      <c r="X1032" s="40"/>
      <c r="Y1032" s="40"/>
      <c r="Z1032" s="41"/>
    </row>
    <row r="1033" ht="15.75" customHeight="1">
      <c r="A1033" s="57"/>
      <c r="B1033" s="46"/>
      <c r="C1033" s="46"/>
      <c r="D1033" s="51"/>
      <c r="E1033" s="46"/>
      <c r="F1033" s="46"/>
      <c r="G1033" s="46"/>
      <c r="H1033" s="46"/>
      <c r="I1033" s="46"/>
      <c r="J1033" s="46"/>
      <c r="K1033" s="46"/>
      <c r="L1033" s="46"/>
      <c r="M1033" s="46"/>
      <c r="N1033" s="46"/>
      <c r="O1033" s="46"/>
      <c r="P1033" s="46"/>
      <c r="Q1033" s="46"/>
      <c r="R1033" s="46"/>
      <c r="S1033" s="46"/>
      <c r="T1033" s="46"/>
      <c r="U1033" s="46"/>
      <c r="V1033" s="46"/>
      <c r="W1033" s="46"/>
      <c r="X1033" s="46"/>
      <c r="Y1033" s="46"/>
      <c r="Z1033" s="47"/>
    </row>
    <row r="1034" ht="15.75" customHeight="1">
      <c r="A1034" s="58"/>
      <c r="B1034" s="40"/>
      <c r="C1034" s="40"/>
      <c r="D1034" s="50"/>
      <c r="E1034" s="40"/>
      <c r="F1034" s="40"/>
      <c r="G1034" s="40"/>
      <c r="H1034" s="40"/>
      <c r="I1034" s="40"/>
      <c r="J1034" s="40"/>
      <c r="K1034" s="40"/>
      <c r="L1034" s="40"/>
      <c r="M1034" s="40"/>
      <c r="N1034" s="40"/>
      <c r="O1034" s="40"/>
      <c r="P1034" s="40"/>
      <c r="Q1034" s="40"/>
      <c r="R1034" s="40"/>
      <c r="S1034" s="40"/>
      <c r="T1034" s="40"/>
      <c r="U1034" s="40"/>
      <c r="V1034" s="40"/>
      <c r="W1034" s="40"/>
      <c r="X1034" s="40"/>
      <c r="Y1034" s="40"/>
      <c r="Z1034" s="41"/>
    </row>
    <row r="1035" ht="15.75" customHeight="1">
      <c r="A1035" s="57"/>
      <c r="B1035" s="46"/>
      <c r="C1035" s="46"/>
      <c r="D1035" s="51"/>
      <c r="E1035" s="46"/>
      <c r="F1035" s="46"/>
      <c r="G1035" s="46"/>
      <c r="H1035" s="46"/>
      <c r="I1035" s="46"/>
      <c r="J1035" s="46"/>
      <c r="K1035" s="46"/>
      <c r="L1035" s="46"/>
      <c r="M1035" s="46"/>
      <c r="N1035" s="46"/>
      <c r="O1035" s="46"/>
      <c r="P1035" s="46"/>
      <c r="Q1035" s="46"/>
      <c r="R1035" s="46"/>
      <c r="S1035" s="46"/>
      <c r="T1035" s="46"/>
      <c r="U1035" s="46"/>
      <c r="V1035" s="46"/>
      <c r="W1035" s="46"/>
      <c r="X1035" s="46"/>
      <c r="Y1035" s="46"/>
      <c r="Z1035" s="47"/>
    </row>
    <row r="1036" ht="15.75" customHeight="1">
      <c r="A1036" s="58"/>
      <c r="B1036" s="40"/>
      <c r="C1036" s="40"/>
      <c r="D1036" s="50"/>
      <c r="E1036" s="40"/>
      <c r="F1036" s="40"/>
      <c r="G1036" s="40"/>
      <c r="H1036" s="40"/>
      <c r="I1036" s="40"/>
      <c r="J1036" s="40"/>
      <c r="K1036" s="40"/>
      <c r="L1036" s="40"/>
      <c r="M1036" s="40"/>
      <c r="N1036" s="40"/>
      <c r="O1036" s="40"/>
      <c r="P1036" s="40"/>
      <c r="Q1036" s="40"/>
      <c r="R1036" s="40"/>
      <c r="S1036" s="40"/>
      <c r="T1036" s="40"/>
      <c r="U1036" s="40"/>
      <c r="V1036" s="40"/>
      <c r="W1036" s="40"/>
      <c r="X1036" s="40"/>
      <c r="Y1036" s="40"/>
      <c r="Z1036" s="41"/>
    </row>
    <row r="1037" ht="15.75" customHeight="1">
      <c r="A1037" s="57"/>
      <c r="B1037" s="46"/>
      <c r="C1037" s="46"/>
      <c r="D1037" s="51"/>
      <c r="E1037" s="46"/>
      <c r="F1037" s="46"/>
      <c r="G1037" s="46"/>
      <c r="H1037" s="46"/>
      <c r="I1037" s="46"/>
      <c r="J1037" s="46"/>
      <c r="K1037" s="46"/>
      <c r="L1037" s="46"/>
      <c r="M1037" s="46"/>
      <c r="N1037" s="46"/>
      <c r="O1037" s="46"/>
      <c r="P1037" s="46"/>
      <c r="Q1037" s="46"/>
      <c r="R1037" s="46"/>
      <c r="S1037" s="46"/>
      <c r="T1037" s="46"/>
      <c r="U1037" s="46"/>
      <c r="V1037" s="46"/>
      <c r="W1037" s="46"/>
      <c r="X1037" s="46"/>
      <c r="Y1037" s="46"/>
      <c r="Z1037" s="47"/>
    </row>
    <row r="1038" ht="15.75" customHeight="1">
      <c r="A1038" s="58"/>
      <c r="B1038" s="40"/>
      <c r="C1038" s="40"/>
      <c r="D1038" s="50"/>
      <c r="E1038" s="40"/>
      <c r="F1038" s="40"/>
      <c r="G1038" s="40"/>
      <c r="H1038" s="40"/>
      <c r="I1038" s="40"/>
      <c r="J1038" s="40"/>
      <c r="K1038" s="40"/>
      <c r="L1038" s="40"/>
      <c r="M1038" s="40"/>
      <c r="N1038" s="40"/>
      <c r="O1038" s="40"/>
      <c r="P1038" s="40"/>
      <c r="Q1038" s="40"/>
      <c r="R1038" s="40"/>
      <c r="S1038" s="40"/>
      <c r="T1038" s="40"/>
      <c r="U1038" s="40"/>
      <c r="V1038" s="40"/>
      <c r="W1038" s="40"/>
      <c r="X1038" s="40"/>
      <c r="Y1038" s="40"/>
      <c r="Z1038" s="41"/>
    </row>
    <row r="1039" ht="15.75" customHeight="1">
      <c r="A1039" s="57"/>
      <c r="B1039" s="46"/>
      <c r="C1039" s="46"/>
      <c r="D1039" s="51"/>
      <c r="E1039" s="46"/>
      <c r="F1039" s="46"/>
      <c r="G1039" s="46"/>
      <c r="H1039" s="46"/>
      <c r="I1039" s="46"/>
      <c r="J1039" s="46"/>
      <c r="K1039" s="46"/>
      <c r="L1039" s="46"/>
      <c r="M1039" s="46"/>
      <c r="N1039" s="46"/>
      <c r="O1039" s="46"/>
      <c r="P1039" s="46"/>
      <c r="Q1039" s="46"/>
      <c r="R1039" s="46"/>
      <c r="S1039" s="46"/>
      <c r="T1039" s="46"/>
      <c r="U1039" s="46"/>
      <c r="V1039" s="46"/>
      <c r="W1039" s="46"/>
      <c r="X1039" s="46"/>
      <c r="Y1039" s="46"/>
      <c r="Z1039" s="47"/>
    </row>
    <row r="1040" ht="15.75" customHeight="1">
      <c r="A1040" s="58"/>
      <c r="B1040" s="40"/>
      <c r="C1040" s="40"/>
      <c r="D1040" s="50"/>
      <c r="E1040" s="40"/>
      <c r="F1040" s="40"/>
      <c r="G1040" s="40"/>
      <c r="H1040" s="40"/>
      <c r="I1040" s="40"/>
      <c r="J1040" s="40"/>
      <c r="K1040" s="40"/>
      <c r="L1040" s="40"/>
      <c r="M1040" s="40"/>
      <c r="N1040" s="40"/>
      <c r="O1040" s="40"/>
      <c r="P1040" s="40"/>
      <c r="Q1040" s="40"/>
      <c r="R1040" s="40"/>
      <c r="S1040" s="40"/>
      <c r="T1040" s="40"/>
      <c r="U1040" s="40"/>
      <c r="V1040" s="40"/>
      <c r="W1040" s="40"/>
      <c r="X1040" s="40"/>
      <c r="Y1040" s="40"/>
      <c r="Z1040" s="41"/>
    </row>
    <row r="1041" ht="15.75" customHeight="1">
      <c r="A1041" s="57"/>
      <c r="B1041" s="46"/>
      <c r="C1041" s="46"/>
      <c r="D1041" s="51"/>
      <c r="E1041" s="46"/>
      <c r="F1041" s="46"/>
      <c r="G1041" s="46"/>
      <c r="H1041" s="46"/>
      <c r="I1041" s="46"/>
      <c r="J1041" s="46"/>
      <c r="K1041" s="46"/>
      <c r="L1041" s="46"/>
      <c r="M1041" s="46"/>
      <c r="N1041" s="46"/>
      <c r="O1041" s="46"/>
      <c r="P1041" s="46"/>
      <c r="Q1041" s="46"/>
      <c r="R1041" s="46"/>
      <c r="S1041" s="46"/>
      <c r="T1041" s="46"/>
      <c r="U1041" s="46"/>
      <c r="V1041" s="46"/>
      <c r="W1041" s="46"/>
      <c r="X1041" s="46"/>
      <c r="Y1041" s="46"/>
      <c r="Z1041" s="47"/>
    </row>
    <row r="1042" ht="15.75" customHeight="1">
      <c r="A1042" s="59"/>
      <c r="B1042" s="60"/>
      <c r="C1042" s="60"/>
      <c r="D1042" s="61"/>
      <c r="E1042" s="60"/>
      <c r="F1042" s="60"/>
      <c r="G1042" s="60"/>
      <c r="H1042" s="60"/>
      <c r="I1042" s="60"/>
      <c r="J1042" s="60"/>
      <c r="K1042" s="60"/>
      <c r="L1042" s="60"/>
      <c r="M1042" s="60"/>
      <c r="N1042" s="60"/>
      <c r="O1042" s="60"/>
      <c r="P1042" s="60"/>
      <c r="Q1042" s="60"/>
      <c r="R1042" s="60"/>
      <c r="S1042" s="60"/>
      <c r="T1042" s="60"/>
      <c r="U1042" s="60"/>
      <c r="V1042" s="60"/>
      <c r="W1042" s="60"/>
      <c r="X1042" s="60"/>
      <c r="Y1042" s="60"/>
      <c r="Z1042" s="62"/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3.75"/>
    <col customWidth="1" min="2" max="2" width="9.25"/>
    <col customWidth="1" min="3" max="3" width="17.5"/>
    <col customWidth="1" min="4" max="4" width="4.75"/>
    <col customWidth="1" min="5" max="5" width="7.5"/>
    <col customWidth="1" min="6" max="6" width="15.88"/>
    <col customWidth="1" min="7" max="7" width="12.63"/>
    <col customWidth="1" min="8" max="8" width="11.88"/>
    <col customWidth="1" min="9" max="9" width="12.63"/>
    <col customWidth="1" min="10" max="10" width="14.75"/>
    <col customWidth="1" min="11" max="11" width="46.13"/>
    <col customWidth="1" min="14" max="14" width="28.0"/>
  </cols>
  <sheetData>
    <row r="1" ht="15.75" customHeight="1">
      <c r="A1" s="63" t="s">
        <v>161</v>
      </c>
      <c r="B1" s="64" t="s">
        <v>162</v>
      </c>
      <c r="C1" s="64" t="s">
        <v>163</v>
      </c>
      <c r="D1" s="64" t="s">
        <v>164</v>
      </c>
      <c r="E1" s="64" t="s">
        <v>165</v>
      </c>
      <c r="F1" s="64" t="s">
        <v>166</v>
      </c>
      <c r="G1" s="64" t="s">
        <v>167</v>
      </c>
      <c r="H1" s="65" t="s">
        <v>168</v>
      </c>
      <c r="I1" s="65" t="s">
        <v>169</v>
      </c>
      <c r="J1" s="64" t="s">
        <v>170</v>
      </c>
      <c r="K1" s="64" t="s">
        <v>49</v>
      </c>
      <c r="L1" s="64" t="s">
        <v>50</v>
      </c>
      <c r="M1" s="64" t="s">
        <v>51</v>
      </c>
      <c r="N1" s="64" t="s">
        <v>52</v>
      </c>
      <c r="O1" s="64" t="s">
        <v>53</v>
      </c>
      <c r="P1" s="64" t="s">
        <v>54</v>
      </c>
      <c r="Q1" s="64" t="s">
        <v>55</v>
      </c>
      <c r="R1" s="64" t="s">
        <v>56</v>
      </c>
      <c r="S1" s="64" t="s">
        <v>57</v>
      </c>
      <c r="T1" s="64" t="s">
        <v>58</v>
      </c>
      <c r="U1" s="64" t="s">
        <v>59</v>
      </c>
      <c r="V1" s="64" t="s">
        <v>60</v>
      </c>
      <c r="W1" s="64" t="s">
        <v>61</v>
      </c>
      <c r="X1" s="64" t="s">
        <v>62</v>
      </c>
      <c r="Y1" s="64" t="s">
        <v>63</v>
      </c>
      <c r="Z1" s="64" t="s">
        <v>64</v>
      </c>
      <c r="AA1" s="64" t="s">
        <v>65</v>
      </c>
      <c r="AB1" s="64" t="s">
        <v>66</v>
      </c>
      <c r="AC1" s="64" t="s">
        <v>67</v>
      </c>
      <c r="AD1" s="64" t="s">
        <v>68</v>
      </c>
      <c r="AE1" s="64" t="s">
        <v>69</v>
      </c>
    </row>
    <row r="2" ht="15.75" customHeight="1">
      <c r="A2" s="66">
        <v>1.0</v>
      </c>
      <c r="B2" s="67" t="s">
        <v>71</v>
      </c>
      <c r="C2" s="68" t="str">
        <f>VLOOKUP(B2,Fields!A:D,2)</f>
        <v>Om Bahadur Tamang</v>
      </c>
      <c r="D2" s="68">
        <f t="shared" ref="D2:D86" si="1">YEAR(E2)</f>
        <v>2023</v>
      </c>
      <c r="E2" s="69">
        <v>44927.0</v>
      </c>
      <c r="F2" s="68">
        <v>30.0</v>
      </c>
      <c r="G2" s="70" t="s">
        <v>171</v>
      </c>
      <c r="H2" s="71">
        <v>8.5</v>
      </c>
      <c r="I2" s="72"/>
      <c r="J2" s="73" t="s">
        <v>172</v>
      </c>
      <c r="K2" s="73" t="s">
        <v>173</v>
      </c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</row>
    <row r="3" ht="15.75" customHeight="1">
      <c r="A3" s="66">
        <v>2.0</v>
      </c>
      <c r="B3" s="67" t="s">
        <v>74</v>
      </c>
      <c r="C3" s="68" t="str">
        <f>VLOOKUP(B3,Fields!A:D,2)</f>
        <v>Shyam Hari Dhital</v>
      </c>
      <c r="D3" s="68">
        <f t="shared" si="1"/>
        <v>2023</v>
      </c>
      <c r="E3" s="69">
        <v>44927.0</v>
      </c>
      <c r="F3" s="68">
        <v>30.0</v>
      </c>
      <c r="G3" s="70" t="s">
        <v>171</v>
      </c>
      <c r="H3" s="71">
        <v>9.0</v>
      </c>
      <c r="I3" s="72"/>
      <c r="J3" s="73" t="s">
        <v>172</v>
      </c>
      <c r="K3" s="73" t="s">
        <v>173</v>
      </c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</row>
    <row r="4" ht="15.75" customHeight="1">
      <c r="A4" s="66">
        <v>3.0</v>
      </c>
      <c r="B4" s="67" t="s">
        <v>76</v>
      </c>
      <c r="C4" s="68" t="str">
        <f>VLOOKUP(B4,Fields!A:D,2)</f>
        <v>Saroj Tiwari</v>
      </c>
      <c r="D4" s="68">
        <f t="shared" si="1"/>
        <v>2023</v>
      </c>
      <c r="E4" s="69">
        <v>44927.0</v>
      </c>
      <c r="F4" s="68">
        <v>30.0</v>
      </c>
      <c r="G4" s="70" t="s">
        <v>171</v>
      </c>
      <c r="H4" s="71">
        <v>8.5</v>
      </c>
      <c r="I4" s="72"/>
      <c r="J4" s="73" t="s">
        <v>172</v>
      </c>
      <c r="K4" s="73" t="s">
        <v>173</v>
      </c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</row>
    <row r="5" ht="15.75" customHeight="1">
      <c r="A5" s="66">
        <v>4.0</v>
      </c>
      <c r="B5" s="67" t="s">
        <v>78</v>
      </c>
      <c r="C5" s="74" t="s">
        <v>79</v>
      </c>
      <c r="D5" s="68">
        <f t="shared" si="1"/>
        <v>2023</v>
      </c>
      <c r="E5" s="69">
        <v>44927.0</v>
      </c>
      <c r="F5" s="68">
        <v>30.0</v>
      </c>
      <c r="G5" s="70" t="s">
        <v>171</v>
      </c>
      <c r="H5" s="71">
        <v>8.5</v>
      </c>
      <c r="I5" s="72"/>
      <c r="J5" s="73" t="s">
        <v>172</v>
      </c>
      <c r="K5" s="73" t="s">
        <v>173</v>
      </c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</row>
    <row r="6" ht="15.75" customHeight="1">
      <c r="A6" s="66">
        <v>5.0</v>
      </c>
      <c r="B6" s="67" t="s">
        <v>80</v>
      </c>
      <c r="C6" s="74" t="s">
        <v>81</v>
      </c>
      <c r="D6" s="68">
        <f t="shared" si="1"/>
        <v>2023</v>
      </c>
      <c r="E6" s="69">
        <v>44927.0</v>
      </c>
      <c r="F6" s="68">
        <v>30.0</v>
      </c>
      <c r="G6" s="70" t="s">
        <v>171</v>
      </c>
      <c r="H6" s="71">
        <v>9.5</v>
      </c>
      <c r="I6" s="72"/>
      <c r="J6" s="73" t="s">
        <v>172</v>
      </c>
      <c r="K6" s="73" t="s">
        <v>173</v>
      </c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</row>
    <row r="7" ht="15.75" customHeight="1">
      <c r="A7" s="66">
        <v>7.0</v>
      </c>
      <c r="B7" s="67" t="s">
        <v>82</v>
      </c>
      <c r="C7" s="74" t="s">
        <v>83</v>
      </c>
      <c r="D7" s="68">
        <f t="shared" si="1"/>
        <v>2023</v>
      </c>
      <c r="E7" s="69">
        <v>44927.0</v>
      </c>
      <c r="F7" s="68">
        <v>30.0</v>
      </c>
      <c r="G7" s="70" t="s">
        <v>171</v>
      </c>
      <c r="H7" s="71">
        <v>8.5</v>
      </c>
      <c r="I7" s="72"/>
      <c r="J7" s="73" t="s">
        <v>172</v>
      </c>
      <c r="K7" s="73" t="s">
        <v>173</v>
      </c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</row>
    <row r="8" ht="15.75" customHeight="1">
      <c r="A8" s="66">
        <v>8.0</v>
      </c>
      <c r="B8" s="67" t="s">
        <v>84</v>
      </c>
      <c r="C8" s="74" t="s">
        <v>85</v>
      </c>
      <c r="D8" s="68">
        <f t="shared" si="1"/>
        <v>2023</v>
      </c>
      <c r="E8" s="69">
        <v>44927.0</v>
      </c>
      <c r="F8" s="68">
        <v>30.0</v>
      </c>
      <c r="G8" s="70" t="s">
        <v>171</v>
      </c>
      <c r="H8" s="71">
        <v>7.0</v>
      </c>
      <c r="I8" s="72"/>
      <c r="J8" s="73" t="s">
        <v>174</v>
      </c>
      <c r="K8" s="73" t="s">
        <v>173</v>
      </c>
      <c r="L8" s="68"/>
      <c r="M8" s="75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</row>
    <row r="9" ht="15.75" customHeight="1">
      <c r="A9" s="66">
        <v>9.0</v>
      </c>
      <c r="B9" s="67" t="s">
        <v>86</v>
      </c>
      <c r="C9" s="74" t="s">
        <v>87</v>
      </c>
      <c r="D9" s="68">
        <f t="shared" si="1"/>
        <v>2023</v>
      </c>
      <c r="E9" s="69">
        <v>44927.0</v>
      </c>
      <c r="F9" s="68">
        <v>60.0</v>
      </c>
      <c r="G9" s="70" t="s">
        <v>171</v>
      </c>
      <c r="H9" s="71">
        <v>9.3</v>
      </c>
      <c r="I9" s="72"/>
      <c r="J9" s="73" t="s">
        <v>175</v>
      </c>
      <c r="K9" s="73" t="s">
        <v>176</v>
      </c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</row>
    <row r="10" ht="15.75" customHeight="1">
      <c r="A10" s="66">
        <v>10.0</v>
      </c>
      <c r="B10" s="67" t="s">
        <v>89</v>
      </c>
      <c r="C10" s="74" t="s">
        <v>90</v>
      </c>
      <c r="D10" s="68">
        <f t="shared" si="1"/>
        <v>2023</v>
      </c>
      <c r="E10" s="69">
        <v>44927.0</v>
      </c>
      <c r="F10" s="68">
        <v>60.0</v>
      </c>
      <c r="G10" s="70" t="s">
        <v>171</v>
      </c>
      <c r="H10" s="71">
        <v>21.6</v>
      </c>
      <c r="I10" s="72"/>
      <c r="J10" s="73" t="s">
        <v>177</v>
      </c>
      <c r="K10" s="73" t="s">
        <v>176</v>
      </c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</row>
    <row r="11" ht="15.75" customHeight="1">
      <c r="A11" s="66">
        <v>11.2777777777778</v>
      </c>
      <c r="B11" s="67" t="s">
        <v>91</v>
      </c>
      <c r="C11" s="74" t="s">
        <v>92</v>
      </c>
      <c r="D11" s="68">
        <f t="shared" si="1"/>
        <v>2023</v>
      </c>
      <c r="E11" s="69">
        <v>44927.0</v>
      </c>
      <c r="F11" s="68">
        <v>60.0</v>
      </c>
      <c r="G11" s="70" t="s">
        <v>171</v>
      </c>
      <c r="H11" s="71">
        <v>9.3</v>
      </c>
      <c r="I11" s="72"/>
      <c r="J11" s="73" t="s">
        <v>175</v>
      </c>
      <c r="K11" s="73" t="s">
        <v>176</v>
      </c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</row>
    <row r="12" ht="15.75" customHeight="1">
      <c r="A12" s="66">
        <v>12.4444444444445</v>
      </c>
      <c r="B12" s="67" t="s">
        <v>93</v>
      </c>
      <c r="C12" s="74" t="s">
        <v>94</v>
      </c>
      <c r="D12" s="68">
        <f t="shared" si="1"/>
        <v>2023</v>
      </c>
      <c r="E12" s="69">
        <v>44927.0</v>
      </c>
      <c r="F12" s="68">
        <v>60.0</v>
      </c>
      <c r="G12" s="70" t="s">
        <v>171</v>
      </c>
      <c r="H12" s="71">
        <v>15.5</v>
      </c>
      <c r="I12" s="72"/>
      <c r="J12" s="73" t="s">
        <v>175</v>
      </c>
      <c r="K12" s="73" t="s">
        <v>173</v>
      </c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</row>
    <row r="13" ht="15.75" customHeight="1">
      <c r="A13" s="66">
        <v>13.6111111111111</v>
      </c>
      <c r="B13" s="67" t="s">
        <v>95</v>
      </c>
      <c r="C13" s="74" t="s">
        <v>96</v>
      </c>
      <c r="D13" s="68">
        <f t="shared" si="1"/>
        <v>2023</v>
      </c>
      <c r="E13" s="69">
        <v>44927.0</v>
      </c>
      <c r="F13" s="68">
        <v>60.0</v>
      </c>
      <c r="G13" s="70" t="s">
        <v>171</v>
      </c>
      <c r="H13" s="71">
        <v>9.3</v>
      </c>
      <c r="I13" s="72"/>
      <c r="J13" s="73" t="s">
        <v>175</v>
      </c>
      <c r="K13" s="73" t="s">
        <v>176</v>
      </c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</row>
    <row r="14" ht="15.75" customHeight="1">
      <c r="A14" s="66">
        <v>14.7777777777778</v>
      </c>
      <c r="B14" s="67" t="s">
        <v>97</v>
      </c>
      <c r="C14" s="74" t="s">
        <v>98</v>
      </c>
      <c r="D14" s="68">
        <f t="shared" si="1"/>
        <v>2023</v>
      </c>
      <c r="E14" s="69">
        <v>44927.0</v>
      </c>
      <c r="F14" s="68">
        <v>60.0</v>
      </c>
      <c r="G14" s="70" t="s">
        <v>171</v>
      </c>
      <c r="H14" s="71">
        <v>15.5</v>
      </c>
      <c r="I14" s="72"/>
      <c r="J14" s="73" t="s">
        <v>175</v>
      </c>
      <c r="K14" s="73" t="s">
        <v>173</v>
      </c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</row>
    <row r="15" ht="15.75" customHeight="1">
      <c r="A15" s="66">
        <v>15.9444444444445</v>
      </c>
      <c r="B15" s="67" t="s">
        <v>99</v>
      </c>
      <c r="C15" s="74" t="s">
        <v>100</v>
      </c>
      <c r="D15" s="68">
        <f t="shared" si="1"/>
        <v>2023</v>
      </c>
      <c r="E15" s="69">
        <v>44927.0</v>
      </c>
      <c r="F15" s="68">
        <v>60.0</v>
      </c>
      <c r="G15" s="70" t="s">
        <v>171</v>
      </c>
      <c r="H15" s="71">
        <v>9.3</v>
      </c>
      <c r="I15" s="72"/>
      <c r="J15" s="73" t="s">
        <v>175</v>
      </c>
      <c r="K15" s="73" t="s">
        <v>176</v>
      </c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</row>
    <row r="16" ht="15.75" customHeight="1">
      <c r="A16" s="66">
        <v>17.1111111111111</v>
      </c>
      <c r="B16" s="67" t="s">
        <v>101</v>
      </c>
      <c r="C16" s="74" t="s">
        <v>102</v>
      </c>
      <c r="D16" s="68">
        <f t="shared" si="1"/>
        <v>2023</v>
      </c>
      <c r="E16" s="69">
        <v>44927.0</v>
      </c>
      <c r="F16" s="68">
        <v>60.0</v>
      </c>
      <c r="G16" s="70" t="s">
        <v>171</v>
      </c>
      <c r="H16" s="71">
        <v>9.3</v>
      </c>
      <c r="I16" s="72"/>
      <c r="J16" s="73" t="s">
        <v>175</v>
      </c>
      <c r="K16" s="73" t="s">
        <v>176</v>
      </c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</row>
    <row r="17" ht="15.75" customHeight="1">
      <c r="A17" s="66">
        <v>18.2777777777778</v>
      </c>
      <c r="B17" s="67" t="s">
        <v>103</v>
      </c>
      <c r="C17" s="74" t="s">
        <v>104</v>
      </c>
      <c r="D17" s="68">
        <f t="shared" si="1"/>
        <v>2023</v>
      </c>
      <c r="E17" s="69">
        <v>44927.0</v>
      </c>
      <c r="F17" s="68">
        <v>60.0</v>
      </c>
      <c r="G17" s="70" t="s">
        <v>171</v>
      </c>
      <c r="H17" s="71">
        <v>16.0</v>
      </c>
      <c r="I17" s="72"/>
      <c r="J17" s="73" t="s">
        <v>175</v>
      </c>
      <c r="K17" s="73" t="s">
        <v>173</v>
      </c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</row>
    <row r="18" ht="15.75" customHeight="1">
      <c r="A18" s="66">
        <v>19.4444444444445</v>
      </c>
      <c r="B18" s="67" t="s">
        <v>105</v>
      </c>
      <c r="C18" s="74" t="s">
        <v>106</v>
      </c>
      <c r="D18" s="68">
        <f t="shared" si="1"/>
        <v>2023</v>
      </c>
      <c r="E18" s="69">
        <v>44927.0</v>
      </c>
      <c r="F18" s="68">
        <v>60.0</v>
      </c>
      <c r="G18" s="70" t="s">
        <v>171</v>
      </c>
      <c r="H18" s="71">
        <v>9.3</v>
      </c>
      <c r="I18" s="72"/>
      <c r="J18" s="73" t="s">
        <v>175</v>
      </c>
      <c r="K18" s="73" t="s">
        <v>176</v>
      </c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</row>
    <row r="19" ht="15.75" customHeight="1">
      <c r="A19" s="66">
        <v>20.6111111111112</v>
      </c>
      <c r="B19" s="67" t="s">
        <v>108</v>
      </c>
      <c r="C19" s="74" t="s">
        <v>109</v>
      </c>
      <c r="D19" s="68">
        <f t="shared" si="1"/>
        <v>2023</v>
      </c>
      <c r="E19" s="69">
        <v>44927.0</v>
      </c>
      <c r="F19" s="68">
        <v>60.0</v>
      </c>
      <c r="G19" s="70" t="s">
        <v>171</v>
      </c>
      <c r="H19" s="71">
        <v>21.0</v>
      </c>
      <c r="I19" s="76"/>
      <c r="J19" s="73" t="s">
        <v>177</v>
      </c>
      <c r="K19" s="73" t="s">
        <v>173</v>
      </c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ht="15.75" customHeight="1">
      <c r="A20" s="66">
        <v>22.9444444444445</v>
      </c>
      <c r="B20" s="67" t="s">
        <v>71</v>
      </c>
      <c r="C20" s="68" t="str">
        <f>VLOOKUP(B20,Fields!A:D,2)</f>
        <v>Om Bahadur Tamang</v>
      </c>
      <c r="D20" s="68">
        <f t="shared" si="1"/>
        <v>2023</v>
      </c>
      <c r="E20" s="69">
        <v>44927.0</v>
      </c>
      <c r="F20" s="68"/>
      <c r="G20" s="70" t="s">
        <v>178</v>
      </c>
      <c r="H20" s="76"/>
      <c r="I20" s="71">
        <v>0.063</v>
      </c>
      <c r="J20" s="68"/>
      <c r="K20" s="70" t="s">
        <v>179</v>
      </c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</row>
    <row r="21" ht="15.75" customHeight="1">
      <c r="A21" s="66">
        <v>24.1111111111112</v>
      </c>
      <c r="B21" s="67" t="s">
        <v>74</v>
      </c>
      <c r="C21" s="68" t="str">
        <f>VLOOKUP(B21,Fields!A:D,2)</f>
        <v>Shyam Hari Dhital</v>
      </c>
      <c r="D21" s="68">
        <f t="shared" si="1"/>
        <v>2023</v>
      </c>
      <c r="E21" s="69">
        <v>44927.0</v>
      </c>
      <c r="F21" s="68"/>
      <c r="G21" s="70" t="s">
        <v>178</v>
      </c>
      <c r="H21" s="76"/>
      <c r="I21" s="71">
        <v>34.893</v>
      </c>
      <c r="J21" s="68"/>
      <c r="K21" s="70" t="s">
        <v>179</v>
      </c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</row>
    <row r="22" ht="15.75" customHeight="1">
      <c r="A22" s="66">
        <v>25.2777777777778</v>
      </c>
      <c r="B22" s="67" t="s">
        <v>76</v>
      </c>
      <c r="C22" s="68" t="str">
        <f>VLOOKUP(B22,Fields!A:D,2)</f>
        <v>Saroj Tiwari</v>
      </c>
      <c r="D22" s="68">
        <f t="shared" si="1"/>
        <v>2023</v>
      </c>
      <c r="E22" s="69">
        <v>44927.0</v>
      </c>
      <c r="F22" s="68"/>
      <c r="G22" s="70" t="s">
        <v>178</v>
      </c>
      <c r="H22" s="76"/>
      <c r="I22" s="71">
        <v>2.059</v>
      </c>
      <c r="J22" s="68"/>
      <c r="K22" s="70" t="s">
        <v>179</v>
      </c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</row>
    <row r="23" ht="15.75" customHeight="1">
      <c r="A23" s="66">
        <v>26.4444444444445</v>
      </c>
      <c r="B23" s="67" t="s">
        <v>78</v>
      </c>
      <c r="C23" s="74" t="s">
        <v>79</v>
      </c>
      <c r="D23" s="68">
        <f t="shared" si="1"/>
        <v>2023</v>
      </c>
      <c r="E23" s="69">
        <v>44927.0</v>
      </c>
      <c r="F23" s="68"/>
      <c r="G23" s="70" t="s">
        <v>178</v>
      </c>
      <c r="H23" s="76"/>
      <c r="I23" s="71">
        <v>5.591</v>
      </c>
      <c r="J23" s="68"/>
      <c r="K23" s="70" t="s">
        <v>179</v>
      </c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</row>
    <row r="24" ht="15.75" customHeight="1">
      <c r="A24" s="66">
        <v>27.6111111111112</v>
      </c>
      <c r="B24" s="67" t="s">
        <v>80</v>
      </c>
      <c r="C24" s="74" t="s">
        <v>81</v>
      </c>
      <c r="D24" s="68">
        <f t="shared" si="1"/>
        <v>2023</v>
      </c>
      <c r="E24" s="69">
        <v>44927.0</v>
      </c>
      <c r="F24" s="68"/>
      <c r="G24" s="70" t="s">
        <v>178</v>
      </c>
      <c r="H24" s="76"/>
      <c r="I24" s="71">
        <v>36.289</v>
      </c>
      <c r="J24" s="68"/>
      <c r="K24" s="70" t="s">
        <v>179</v>
      </c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</row>
    <row r="25" ht="15.75" customHeight="1">
      <c r="A25" s="66">
        <v>28.7777777777778</v>
      </c>
      <c r="B25" s="67" t="s">
        <v>82</v>
      </c>
      <c r="C25" s="74" t="s">
        <v>83</v>
      </c>
      <c r="D25" s="68">
        <f t="shared" si="1"/>
        <v>2023</v>
      </c>
      <c r="E25" s="69">
        <v>44927.0</v>
      </c>
      <c r="F25" s="68"/>
      <c r="G25" s="70" t="s">
        <v>178</v>
      </c>
      <c r="H25" s="76"/>
      <c r="I25" s="71">
        <v>3.438</v>
      </c>
      <c r="J25" s="68"/>
      <c r="K25" s="70" t="s">
        <v>179</v>
      </c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</row>
    <row r="26" ht="15.75" customHeight="1">
      <c r="A26" s="66">
        <v>29.9444444444445</v>
      </c>
      <c r="B26" s="67" t="s">
        <v>84</v>
      </c>
      <c r="C26" s="74" t="s">
        <v>85</v>
      </c>
      <c r="D26" s="68">
        <f t="shared" si="1"/>
        <v>2023</v>
      </c>
      <c r="E26" s="69">
        <v>44927.0</v>
      </c>
      <c r="F26" s="68"/>
      <c r="G26" s="70" t="s">
        <v>178</v>
      </c>
      <c r="H26" s="76"/>
      <c r="I26" s="71">
        <v>31.677</v>
      </c>
      <c r="J26" s="68"/>
      <c r="K26" s="70" t="s">
        <v>179</v>
      </c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</row>
    <row r="27" ht="15.75" customHeight="1">
      <c r="A27" s="66">
        <v>31.1111111111112</v>
      </c>
      <c r="B27" s="67" t="s">
        <v>86</v>
      </c>
      <c r="C27" s="74" t="s">
        <v>87</v>
      </c>
      <c r="D27" s="68">
        <f t="shared" si="1"/>
        <v>2023</v>
      </c>
      <c r="E27" s="69">
        <v>44927.0</v>
      </c>
      <c r="F27" s="68"/>
      <c r="G27" s="70" t="s">
        <v>178</v>
      </c>
      <c r="H27" s="76"/>
      <c r="I27" s="71">
        <v>0.0</v>
      </c>
      <c r="J27" s="68"/>
      <c r="K27" s="70" t="s">
        <v>179</v>
      </c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</row>
    <row r="28" ht="15.75" customHeight="1">
      <c r="A28" s="66">
        <v>32.2777777777779</v>
      </c>
      <c r="B28" s="67" t="s">
        <v>89</v>
      </c>
      <c r="C28" s="74" t="s">
        <v>90</v>
      </c>
      <c r="D28" s="68">
        <f t="shared" si="1"/>
        <v>2023</v>
      </c>
      <c r="E28" s="69">
        <v>44927.0</v>
      </c>
      <c r="F28" s="68"/>
      <c r="G28" s="70" t="s">
        <v>178</v>
      </c>
      <c r="H28" s="76"/>
      <c r="I28" s="71">
        <v>10.094</v>
      </c>
      <c r="J28" s="68"/>
      <c r="K28" s="70" t="s">
        <v>179</v>
      </c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</row>
    <row r="29" ht="15.75" customHeight="1">
      <c r="A29" s="66">
        <v>33.4444444444445</v>
      </c>
      <c r="B29" s="67" t="s">
        <v>91</v>
      </c>
      <c r="C29" s="74" t="s">
        <v>92</v>
      </c>
      <c r="D29" s="68">
        <f t="shared" si="1"/>
        <v>2023</v>
      </c>
      <c r="E29" s="69">
        <v>44927.0</v>
      </c>
      <c r="F29" s="68"/>
      <c r="G29" s="70" t="s">
        <v>178</v>
      </c>
      <c r="H29" s="76"/>
      <c r="I29" s="71">
        <v>16.867</v>
      </c>
      <c r="J29" s="68"/>
      <c r="K29" s="70" t="s">
        <v>179</v>
      </c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</row>
    <row r="30" ht="15.75" customHeight="1">
      <c r="A30" s="66">
        <v>34.6111111111112</v>
      </c>
      <c r="B30" s="67" t="s">
        <v>93</v>
      </c>
      <c r="C30" s="74" t="s">
        <v>94</v>
      </c>
      <c r="D30" s="68">
        <f t="shared" si="1"/>
        <v>2023</v>
      </c>
      <c r="E30" s="69">
        <v>44927.0</v>
      </c>
      <c r="F30" s="68"/>
      <c r="G30" s="70" t="s">
        <v>178</v>
      </c>
      <c r="H30" s="76"/>
      <c r="I30" s="71">
        <v>0.0</v>
      </c>
      <c r="J30" s="68"/>
      <c r="K30" s="70" t="s">
        <v>179</v>
      </c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</row>
    <row r="31" ht="15.75" customHeight="1">
      <c r="A31" s="66">
        <v>35.7777777777779</v>
      </c>
      <c r="B31" s="67" t="s">
        <v>95</v>
      </c>
      <c r="C31" s="74" t="s">
        <v>96</v>
      </c>
      <c r="D31" s="68">
        <f t="shared" si="1"/>
        <v>2023</v>
      </c>
      <c r="E31" s="69">
        <v>44927.0</v>
      </c>
      <c r="F31" s="68"/>
      <c r="G31" s="70" t="s">
        <v>178</v>
      </c>
      <c r="H31" s="76"/>
      <c r="I31" s="71">
        <v>0.0</v>
      </c>
      <c r="J31" s="68"/>
      <c r="K31" s="70" t="s">
        <v>179</v>
      </c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</row>
    <row r="32" ht="15.75" customHeight="1">
      <c r="A32" s="66">
        <v>36.9444444444445</v>
      </c>
      <c r="B32" s="67" t="s">
        <v>97</v>
      </c>
      <c r="C32" s="74" t="s">
        <v>98</v>
      </c>
      <c r="D32" s="68">
        <f t="shared" si="1"/>
        <v>2023</v>
      </c>
      <c r="E32" s="69">
        <v>44927.0</v>
      </c>
      <c r="F32" s="68"/>
      <c r="G32" s="70" t="s">
        <v>178</v>
      </c>
      <c r="H32" s="76"/>
      <c r="I32" s="71">
        <v>37.738</v>
      </c>
      <c r="J32" s="68"/>
      <c r="K32" s="70" t="s">
        <v>179</v>
      </c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</row>
    <row r="33" ht="15.75" customHeight="1">
      <c r="A33" s="66">
        <v>38.1111111111112</v>
      </c>
      <c r="B33" s="67" t="s">
        <v>99</v>
      </c>
      <c r="C33" s="74" t="s">
        <v>100</v>
      </c>
      <c r="D33" s="68">
        <f t="shared" si="1"/>
        <v>2023</v>
      </c>
      <c r="E33" s="69">
        <v>44927.0</v>
      </c>
      <c r="F33" s="68"/>
      <c r="G33" s="70" t="s">
        <v>178</v>
      </c>
      <c r="H33" s="76"/>
      <c r="I33" s="71">
        <v>2.43</v>
      </c>
      <c r="J33" s="68"/>
      <c r="K33" s="70" t="s">
        <v>179</v>
      </c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</row>
    <row r="34" ht="15.75" customHeight="1">
      <c r="A34" s="66">
        <v>39.2777777777779</v>
      </c>
      <c r="B34" s="67" t="s">
        <v>101</v>
      </c>
      <c r="C34" s="74" t="s">
        <v>102</v>
      </c>
      <c r="D34" s="68">
        <f t="shared" si="1"/>
        <v>2023</v>
      </c>
      <c r="E34" s="69">
        <v>44927.0</v>
      </c>
      <c r="F34" s="68"/>
      <c r="G34" s="70" t="s">
        <v>178</v>
      </c>
      <c r="H34" s="76"/>
      <c r="I34" s="71">
        <v>11.137</v>
      </c>
      <c r="J34" s="68"/>
      <c r="K34" s="70" t="s">
        <v>179</v>
      </c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</row>
    <row r="35" ht="15.75" customHeight="1">
      <c r="A35" s="66">
        <v>40.4444444444446</v>
      </c>
      <c r="B35" s="67" t="s">
        <v>103</v>
      </c>
      <c r="C35" s="74" t="s">
        <v>104</v>
      </c>
      <c r="D35" s="68">
        <f t="shared" si="1"/>
        <v>2023</v>
      </c>
      <c r="E35" s="69">
        <v>44927.0</v>
      </c>
      <c r="F35" s="68"/>
      <c r="G35" s="70" t="s">
        <v>178</v>
      </c>
      <c r="H35" s="76"/>
      <c r="I35" s="71">
        <v>3.92</v>
      </c>
      <c r="J35" s="68"/>
      <c r="K35" s="70" t="s">
        <v>179</v>
      </c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</row>
    <row r="36" ht="15.75" customHeight="1">
      <c r="A36" s="66">
        <v>41.6111111111112</v>
      </c>
      <c r="B36" s="67" t="s">
        <v>105</v>
      </c>
      <c r="C36" s="74" t="s">
        <v>106</v>
      </c>
      <c r="D36" s="68">
        <f t="shared" si="1"/>
        <v>2023</v>
      </c>
      <c r="E36" s="69">
        <v>44927.0</v>
      </c>
      <c r="F36" s="68"/>
      <c r="G36" s="70" t="s">
        <v>178</v>
      </c>
      <c r="H36" s="76"/>
      <c r="I36" s="71">
        <v>0.0</v>
      </c>
      <c r="J36" s="68"/>
      <c r="K36" s="70" t="s">
        <v>179</v>
      </c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</row>
    <row r="37" ht="15.75" customHeight="1">
      <c r="A37" s="66">
        <v>42.7777777777779</v>
      </c>
      <c r="B37" s="67" t="s">
        <v>108</v>
      </c>
      <c r="C37" s="74" t="s">
        <v>109</v>
      </c>
      <c r="D37" s="68">
        <f t="shared" si="1"/>
        <v>2023</v>
      </c>
      <c r="E37" s="69">
        <v>44927.0</v>
      </c>
      <c r="F37" s="68"/>
      <c r="G37" s="70" t="s">
        <v>178</v>
      </c>
      <c r="H37" s="76"/>
      <c r="I37" s="71">
        <v>9.012</v>
      </c>
      <c r="J37" s="68"/>
      <c r="K37" s="70" t="s">
        <v>179</v>
      </c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</row>
    <row r="38" ht="15.75" customHeight="1">
      <c r="A38" s="66">
        <v>43.9444444444446</v>
      </c>
      <c r="B38" s="67" t="s">
        <v>110</v>
      </c>
      <c r="C38" s="74" t="s">
        <v>111</v>
      </c>
      <c r="D38" s="68">
        <f t="shared" si="1"/>
        <v>2023</v>
      </c>
      <c r="E38" s="69">
        <v>44927.0</v>
      </c>
      <c r="F38" s="68">
        <v>30.0</v>
      </c>
      <c r="G38" s="68" t="s">
        <v>171</v>
      </c>
      <c r="H38" s="76">
        <v>9.5</v>
      </c>
      <c r="I38" s="76"/>
      <c r="J38" s="68" t="s">
        <v>172</v>
      </c>
      <c r="K38" s="70" t="s">
        <v>173</v>
      </c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</row>
    <row r="39" ht="15.75" customHeight="1">
      <c r="A39" s="66">
        <v>45.1111111111112</v>
      </c>
      <c r="B39" s="67" t="s">
        <v>112</v>
      </c>
      <c r="C39" s="74" t="s">
        <v>113</v>
      </c>
      <c r="D39" s="68">
        <f t="shared" si="1"/>
        <v>2023</v>
      </c>
      <c r="E39" s="69">
        <v>44927.0</v>
      </c>
      <c r="F39" s="68">
        <v>30.0</v>
      </c>
      <c r="G39" s="68" t="s">
        <v>171</v>
      </c>
      <c r="H39" s="76">
        <v>7.0</v>
      </c>
      <c r="I39" s="76"/>
      <c r="J39" s="68" t="s">
        <v>180</v>
      </c>
      <c r="K39" s="70" t="s">
        <v>173</v>
      </c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</row>
    <row r="40" ht="15.75" customHeight="1">
      <c r="A40" s="66">
        <v>46.2777777777779</v>
      </c>
      <c r="B40" s="67" t="s">
        <v>114</v>
      </c>
      <c r="C40" s="74" t="s">
        <v>115</v>
      </c>
      <c r="D40" s="68">
        <f t="shared" si="1"/>
        <v>2023</v>
      </c>
      <c r="E40" s="69">
        <v>44927.0</v>
      </c>
      <c r="F40" s="68">
        <v>30.0</v>
      </c>
      <c r="G40" s="68" t="s">
        <v>171</v>
      </c>
      <c r="H40" s="76">
        <v>7.0</v>
      </c>
      <c r="I40" s="76"/>
      <c r="J40" s="68" t="s">
        <v>180</v>
      </c>
      <c r="K40" s="70" t="s">
        <v>173</v>
      </c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</row>
    <row r="41" ht="15.75" customHeight="1">
      <c r="A41" s="66">
        <v>47.4444444444446</v>
      </c>
      <c r="B41" s="67" t="s">
        <v>116</v>
      </c>
      <c r="C41" s="68" t="str">
        <f>VLOOKUP(B41,Fields!A:D,2)</f>
        <v>Madhav Sharma</v>
      </c>
      <c r="D41" s="68">
        <f t="shared" si="1"/>
        <v>2023</v>
      </c>
      <c r="E41" s="69">
        <v>44927.0</v>
      </c>
      <c r="F41" s="68">
        <v>30.0</v>
      </c>
      <c r="G41" s="68" t="s">
        <v>171</v>
      </c>
      <c r="H41" s="76">
        <v>8.5</v>
      </c>
      <c r="I41" s="76"/>
      <c r="J41" s="68" t="s">
        <v>172</v>
      </c>
      <c r="K41" s="70" t="s">
        <v>173</v>
      </c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</row>
    <row r="42" ht="15.75" customHeight="1">
      <c r="A42" s="66">
        <v>48.6111111111112</v>
      </c>
      <c r="B42" s="67" t="s">
        <v>118</v>
      </c>
      <c r="C42" s="68" t="str">
        <f>VLOOKUP(B42,Fields!A:D,2)</f>
        <v>Dinesh Prasad Tiwari</v>
      </c>
      <c r="D42" s="68">
        <f t="shared" si="1"/>
        <v>2023</v>
      </c>
      <c r="E42" s="69">
        <v>44927.0</v>
      </c>
      <c r="F42" s="68">
        <v>30.0</v>
      </c>
      <c r="G42" s="68" t="s">
        <v>171</v>
      </c>
      <c r="H42" s="76">
        <v>8.5</v>
      </c>
      <c r="I42" s="76"/>
      <c r="J42" s="68" t="s">
        <v>172</v>
      </c>
      <c r="K42" s="70" t="s">
        <v>173</v>
      </c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</row>
    <row r="43" ht="15.75" customHeight="1">
      <c r="A43" s="66">
        <v>49.7777777777779</v>
      </c>
      <c r="B43" s="67" t="s">
        <v>120</v>
      </c>
      <c r="C43" s="68" t="str">
        <f>VLOOKUP(B43,Fields!A:D,2)</f>
        <v>Dil Bahadur Sunar</v>
      </c>
      <c r="D43" s="68">
        <f t="shared" si="1"/>
        <v>2023</v>
      </c>
      <c r="E43" s="69">
        <v>44927.0</v>
      </c>
      <c r="F43" s="68">
        <v>30.0</v>
      </c>
      <c r="G43" s="68" t="s">
        <v>171</v>
      </c>
      <c r="H43" s="76">
        <v>9.5</v>
      </c>
      <c r="I43" s="76"/>
      <c r="J43" s="68" t="s">
        <v>172</v>
      </c>
      <c r="K43" s="70" t="s">
        <v>173</v>
      </c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</row>
    <row r="44" ht="15.75" customHeight="1">
      <c r="A44" s="66">
        <v>50.9444444444446</v>
      </c>
      <c r="B44" s="67" t="s">
        <v>122</v>
      </c>
      <c r="C44" s="68" t="str">
        <f>VLOOKUP(B44,Fields!A:D,2)</f>
        <v>Krishna Tiwari</v>
      </c>
      <c r="D44" s="68">
        <f t="shared" si="1"/>
        <v>2023</v>
      </c>
      <c r="E44" s="69">
        <v>44927.0</v>
      </c>
      <c r="F44" s="68">
        <v>30.0</v>
      </c>
      <c r="G44" s="68" t="s">
        <v>171</v>
      </c>
      <c r="H44" s="76">
        <v>8.5</v>
      </c>
      <c r="I44" s="76"/>
      <c r="J44" s="68" t="s">
        <v>172</v>
      </c>
      <c r="K44" s="70" t="s">
        <v>173</v>
      </c>
      <c r="L44" s="68"/>
      <c r="M44" s="75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</row>
    <row r="45" ht="15.75" customHeight="1">
      <c r="A45" s="66">
        <v>52.1111111111113</v>
      </c>
      <c r="B45" s="67" t="s">
        <v>124</v>
      </c>
      <c r="C45" s="68" t="str">
        <f>VLOOKUP(B45,Fields!A:D,2)</f>
        <v>Narayan Badal</v>
      </c>
      <c r="D45" s="68">
        <f t="shared" si="1"/>
        <v>2023</v>
      </c>
      <c r="E45" s="69">
        <v>44927.0</v>
      </c>
      <c r="F45" s="68">
        <v>30.0</v>
      </c>
      <c r="G45" s="68" t="s">
        <v>171</v>
      </c>
      <c r="H45" s="76">
        <v>7.2</v>
      </c>
      <c r="I45" s="76"/>
      <c r="J45" s="68" t="s">
        <v>180</v>
      </c>
      <c r="K45" s="68" t="s">
        <v>176</v>
      </c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</row>
    <row r="46" ht="15.75" customHeight="1">
      <c r="A46" s="66">
        <v>53.2777777777779</v>
      </c>
      <c r="B46" s="67" t="s">
        <v>126</v>
      </c>
      <c r="C46" s="68" t="str">
        <f>VLOOKUP(B46,Fields!A:D,2)</f>
        <v>Prem Tamang - 1</v>
      </c>
      <c r="D46" s="68">
        <f t="shared" si="1"/>
        <v>2023</v>
      </c>
      <c r="E46" s="69">
        <v>44927.0</v>
      </c>
      <c r="F46" s="68">
        <v>30.0</v>
      </c>
      <c r="G46" s="68" t="s">
        <v>171</v>
      </c>
      <c r="H46" s="76">
        <v>10.0</v>
      </c>
      <c r="I46" s="76"/>
      <c r="J46" s="68" t="s">
        <v>172</v>
      </c>
      <c r="K46" s="68" t="s">
        <v>176</v>
      </c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</row>
    <row r="47" ht="15.75" customHeight="1">
      <c r="A47" s="66">
        <v>54.4444444444446</v>
      </c>
      <c r="B47" s="67" t="s">
        <v>128</v>
      </c>
      <c r="C47" s="68" t="str">
        <f>VLOOKUP(B47,Fields!A:D,2)</f>
        <v>Prem Tamang - 2</v>
      </c>
      <c r="D47" s="68">
        <f t="shared" si="1"/>
        <v>2023</v>
      </c>
      <c r="E47" s="69">
        <v>44927.0</v>
      </c>
      <c r="F47" s="68">
        <v>30.0</v>
      </c>
      <c r="G47" s="68" t="s">
        <v>171</v>
      </c>
      <c r="H47" s="76">
        <v>10.0</v>
      </c>
      <c r="I47" s="76"/>
      <c r="J47" s="68" t="s">
        <v>172</v>
      </c>
      <c r="K47" s="68" t="s">
        <v>176</v>
      </c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</row>
    <row r="48" ht="15.75" customHeight="1">
      <c r="A48" s="66">
        <v>55.6111111111113</v>
      </c>
      <c r="B48" s="67" t="s">
        <v>130</v>
      </c>
      <c r="C48" s="68" t="str">
        <f>VLOOKUP(B48,Fields!A:D,2)</f>
        <v>Prem Tiwari</v>
      </c>
      <c r="D48" s="68">
        <f t="shared" si="1"/>
        <v>2023</v>
      </c>
      <c r="E48" s="69">
        <v>44927.0</v>
      </c>
      <c r="F48" s="68">
        <v>30.0</v>
      </c>
      <c r="G48" s="68" t="s">
        <v>171</v>
      </c>
      <c r="H48" s="76">
        <v>8.5</v>
      </c>
      <c r="I48" s="76"/>
      <c r="J48" s="68" t="s">
        <v>172</v>
      </c>
      <c r="K48" s="70" t="s">
        <v>173</v>
      </c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</row>
    <row r="49" ht="15.75" customHeight="1">
      <c r="A49" s="66">
        <v>56.7777777777779</v>
      </c>
      <c r="B49" s="67" t="s">
        <v>132</v>
      </c>
      <c r="C49" s="74" t="s">
        <v>133</v>
      </c>
      <c r="D49" s="68">
        <f t="shared" si="1"/>
        <v>2023</v>
      </c>
      <c r="E49" s="69">
        <v>44927.0</v>
      </c>
      <c r="F49" s="68">
        <v>30.0</v>
      </c>
      <c r="G49" s="68" t="s">
        <v>171</v>
      </c>
      <c r="H49" s="76">
        <v>7.0</v>
      </c>
      <c r="I49" s="76"/>
      <c r="J49" s="68" t="s">
        <v>180</v>
      </c>
      <c r="K49" s="70" t="s">
        <v>173</v>
      </c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</row>
    <row r="50" ht="15.75" customHeight="1">
      <c r="A50" s="66">
        <v>57.9444444444446</v>
      </c>
      <c r="B50" s="67" t="s">
        <v>134</v>
      </c>
      <c r="C50" s="68" t="str">
        <f>VLOOKUP(B50,Fields!A:D,2)</f>
        <v>Mandip Gautam</v>
      </c>
      <c r="D50" s="68">
        <f t="shared" si="1"/>
        <v>2023</v>
      </c>
      <c r="E50" s="69">
        <v>44927.0</v>
      </c>
      <c r="F50" s="68">
        <v>30.0</v>
      </c>
      <c r="G50" s="68" t="s">
        <v>171</v>
      </c>
      <c r="H50" s="76">
        <v>7.2</v>
      </c>
      <c r="I50" s="76"/>
      <c r="J50" s="68" t="s">
        <v>180</v>
      </c>
      <c r="K50" s="68" t="s">
        <v>176</v>
      </c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</row>
    <row r="51" ht="15.75" customHeight="1">
      <c r="A51" s="66">
        <v>59.1111111111113</v>
      </c>
      <c r="B51" s="67" t="s">
        <v>136</v>
      </c>
      <c r="C51" s="68" t="str">
        <f>VLOOKUP(B51,Fields!A:D,2)</f>
        <v>Narayani Kharel</v>
      </c>
      <c r="D51" s="68">
        <f t="shared" si="1"/>
        <v>2023</v>
      </c>
      <c r="E51" s="69">
        <v>44927.0</v>
      </c>
      <c r="F51" s="68">
        <v>30.0</v>
      </c>
      <c r="G51" s="68" t="s">
        <v>171</v>
      </c>
      <c r="H51" s="76">
        <v>7.0</v>
      </c>
      <c r="I51" s="76"/>
      <c r="J51" s="68" t="s">
        <v>180</v>
      </c>
      <c r="K51" s="70" t="s">
        <v>173</v>
      </c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</row>
    <row r="52" ht="15.75" customHeight="1">
      <c r="A52" s="66">
        <v>60.2777777777779</v>
      </c>
      <c r="B52" s="67" t="s">
        <v>138</v>
      </c>
      <c r="C52" s="74" t="s">
        <v>139</v>
      </c>
      <c r="D52" s="68">
        <f t="shared" si="1"/>
        <v>2023</v>
      </c>
      <c r="E52" s="69">
        <v>44927.0</v>
      </c>
      <c r="F52" s="68">
        <v>30.0</v>
      </c>
      <c r="G52" s="68" t="s">
        <v>171</v>
      </c>
      <c r="H52" s="76">
        <v>7.2</v>
      </c>
      <c r="I52" s="76"/>
      <c r="J52" s="68" t="s">
        <v>180</v>
      </c>
      <c r="K52" s="68" t="s">
        <v>176</v>
      </c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</row>
    <row r="53" ht="15.75" customHeight="1">
      <c r="A53" s="66">
        <v>61.4444444444446</v>
      </c>
      <c r="B53" s="67" t="s">
        <v>140</v>
      </c>
      <c r="C53" s="74" t="s">
        <v>141</v>
      </c>
      <c r="D53" s="68">
        <f t="shared" si="1"/>
        <v>2023</v>
      </c>
      <c r="E53" s="69">
        <v>44927.0</v>
      </c>
      <c r="F53" s="68">
        <v>30.0</v>
      </c>
      <c r="G53" s="68" t="s">
        <v>171</v>
      </c>
      <c r="H53" s="76">
        <v>7.0</v>
      </c>
      <c r="I53" s="76"/>
      <c r="J53" s="68" t="s">
        <v>174</v>
      </c>
      <c r="K53" s="70" t="s">
        <v>173</v>
      </c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</row>
    <row r="54" ht="15.75" customHeight="1">
      <c r="A54" s="66">
        <v>63.777777777778</v>
      </c>
      <c r="B54" s="67" t="s">
        <v>110</v>
      </c>
      <c r="C54" s="74" t="s">
        <v>111</v>
      </c>
      <c r="D54" s="68">
        <f t="shared" si="1"/>
        <v>2023</v>
      </c>
      <c r="E54" s="69">
        <v>44927.0</v>
      </c>
      <c r="F54" s="68"/>
      <c r="G54" s="68" t="s">
        <v>178</v>
      </c>
      <c r="H54" s="76"/>
      <c r="I54" s="65">
        <v>48.821</v>
      </c>
      <c r="J54" s="68"/>
      <c r="K54" s="70" t="s">
        <v>179</v>
      </c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</row>
    <row r="55" ht="15.75" customHeight="1">
      <c r="A55" s="66">
        <v>64.9444444444446</v>
      </c>
      <c r="B55" s="67" t="s">
        <v>112</v>
      </c>
      <c r="C55" s="74" t="s">
        <v>113</v>
      </c>
      <c r="D55" s="68">
        <f t="shared" si="1"/>
        <v>2023</v>
      </c>
      <c r="E55" s="69">
        <v>44927.0</v>
      </c>
      <c r="F55" s="68"/>
      <c r="G55" s="68" t="s">
        <v>178</v>
      </c>
      <c r="H55" s="76"/>
      <c r="I55" s="76">
        <v>3.886</v>
      </c>
      <c r="J55" s="68"/>
      <c r="K55" s="70" t="s">
        <v>179</v>
      </c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</row>
    <row r="56" ht="15.75" customHeight="1">
      <c r="A56" s="66">
        <v>66.1111111111113</v>
      </c>
      <c r="B56" s="67" t="s">
        <v>114</v>
      </c>
      <c r="C56" s="74" t="s">
        <v>115</v>
      </c>
      <c r="D56" s="68">
        <f t="shared" si="1"/>
        <v>2023</v>
      </c>
      <c r="E56" s="69">
        <v>44927.0</v>
      </c>
      <c r="F56" s="68"/>
      <c r="G56" s="68" t="s">
        <v>178</v>
      </c>
      <c r="H56" s="76"/>
      <c r="I56" s="76">
        <v>0.543</v>
      </c>
      <c r="J56" s="68"/>
      <c r="K56" s="70" t="s">
        <v>179</v>
      </c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</row>
    <row r="57" ht="15.75" customHeight="1">
      <c r="A57" s="66">
        <v>67.277777777778</v>
      </c>
      <c r="B57" s="67" t="s">
        <v>116</v>
      </c>
      <c r="C57" s="68" t="str">
        <f>VLOOKUP(B57,Fields!A:D,2)</f>
        <v>Madhav Sharma</v>
      </c>
      <c r="D57" s="68">
        <f t="shared" si="1"/>
        <v>2023</v>
      </c>
      <c r="E57" s="69">
        <v>44927.0</v>
      </c>
      <c r="F57" s="68"/>
      <c r="G57" s="68" t="s">
        <v>178</v>
      </c>
      <c r="H57" s="76"/>
      <c r="I57" s="76">
        <v>2.505</v>
      </c>
      <c r="J57" s="68"/>
      <c r="K57" s="70" t="s">
        <v>179</v>
      </c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</row>
    <row r="58" ht="15.75" customHeight="1">
      <c r="A58" s="66">
        <v>68.4444444444446</v>
      </c>
      <c r="B58" s="67" t="s">
        <v>118</v>
      </c>
      <c r="C58" s="68" t="str">
        <f>VLOOKUP(B58,Fields!A:D,2)</f>
        <v>Dinesh Prasad Tiwari</v>
      </c>
      <c r="D58" s="68">
        <f t="shared" si="1"/>
        <v>2023</v>
      </c>
      <c r="E58" s="69">
        <v>44927.0</v>
      </c>
      <c r="F58" s="68"/>
      <c r="G58" s="68" t="s">
        <v>178</v>
      </c>
      <c r="H58" s="76"/>
      <c r="I58" s="76">
        <v>5.692</v>
      </c>
      <c r="J58" s="68"/>
      <c r="K58" s="70" t="s">
        <v>179</v>
      </c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</row>
    <row r="59" ht="15.75" customHeight="1">
      <c r="A59" s="66">
        <v>69.6111111111113</v>
      </c>
      <c r="B59" s="67" t="s">
        <v>120</v>
      </c>
      <c r="C59" s="68" t="str">
        <f>VLOOKUP(B59,Fields!A:D,2)</f>
        <v>Dil Bahadur Sunar</v>
      </c>
      <c r="D59" s="68">
        <f t="shared" si="1"/>
        <v>2023</v>
      </c>
      <c r="E59" s="69">
        <v>44927.0</v>
      </c>
      <c r="F59" s="68"/>
      <c r="G59" s="68" t="s">
        <v>178</v>
      </c>
      <c r="H59" s="76"/>
      <c r="I59" s="76">
        <v>0.0</v>
      </c>
      <c r="J59" s="68"/>
      <c r="K59" s="70" t="s">
        <v>179</v>
      </c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</row>
    <row r="60" ht="15.75" customHeight="1">
      <c r="A60" s="66">
        <v>70.777777777778</v>
      </c>
      <c r="B60" s="67" t="s">
        <v>122</v>
      </c>
      <c r="C60" s="68" t="str">
        <f>VLOOKUP(B60,Fields!A:D,2)</f>
        <v>Krishna Tiwari</v>
      </c>
      <c r="D60" s="68">
        <f t="shared" si="1"/>
        <v>2023</v>
      </c>
      <c r="E60" s="69">
        <v>44927.0</v>
      </c>
      <c r="F60" s="68"/>
      <c r="G60" s="68" t="s">
        <v>178</v>
      </c>
      <c r="H60" s="76"/>
      <c r="I60" s="76">
        <v>2.147</v>
      </c>
      <c r="J60" s="68"/>
      <c r="K60" s="70" t="s">
        <v>179</v>
      </c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</row>
    <row r="61" ht="15.75" customHeight="1">
      <c r="A61" s="66">
        <v>71.9444444444446</v>
      </c>
      <c r="B61" s="67" t="s">
        <v>124</v>
      </c>
      <c r="C61" s="68" t="str">
        <f>VLOOKUP(B61,Fields!A:D,2)</f>
        <v>Narayan Badal</v>
      </c>
      <c r="D61" s="68">
        <f t="shared" si="1"/>
        <v>2023</v>
      </c>
      <c r="E61" s="69">
        <v>44927.0</v>
      </c>
      <c r="F61" s="68"/>
      <c r="G61" s="68" t="s">
        <v>178</v>
      </c>
      <c r="H61" s="76"/>
      <c r="I61" s="76">
        <v>5.238</v>
      </c>
      <c r="J61" s="68"/>
      <c r="K61" s="70" t="s">
        <v>179</v>
      </c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</row>
    <row r="62" ht="15.75" customHeight="1">
      <c r="A62" s="66">
        <v>73.1111111111113</v>
      </c>
      <c r="B62" s="67" t="s">
        <v>126</v>
      </c>
      <c r="C62" s="68" t="str">
        <f>VLOOKUP(B62,Fields!A:D,2)</f>
        <v>Prem Tamang - 1</v>
      </c>
      <c r="D62" s="68">
        <f t="shared" si="1"/>
        <v>2023</v>
      </c>
      <c r="E62" s="69">
        <v>44927.0</v>
      </c>
      <c r="F62" s="68"/>
      <c r="G62" s="68" t="s">
        <v>178</v>
      </c>
      <c r="H62" s="76"/>
      <c r="I62" s="76">
        <v>35.068</v>
      </c>
      <c r="J62" s="68"/>
      <c r="K62" s="70" t="s">
        <v>179</v>
      </c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</row>
    <row r="63" ht="15.75" customHeight="1">
      <c r="A63" s="66">
        <v>74.277777777778</v>
      </c>
      <c r="B63" s="67" t="s">
        <v>128</v>
      </c>
      <c r="C63" s="68" t="str">
        <f>VLOOKUP(B63,Fields!A:D,2)</f>
        <v>Prem Tamang - 2</v>
      </c>
      <c r="D63" s="68">
        <f t="shared" si="1"/>
        <v>2023</v>
      </c>
      <c r="E63" s="69">
        <v>44927.0</v>
      </c>
      <c r="F63" s="68"/>
      <c r="G63" s="68" t="s">
        <v>178</v>
      </c>
      <c r="H63" s="76"/>
      <c r="I63" s="76">
        <v>18.656</v>
      </c>
      <c r="J63" s="68"/>
      <c r="K63" s="70" t="s">
        <v>179</v>
      </c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</row>
    <row r="64" ht="15.75" customHeight="1">
      <c r="A64" s="66">
        <v>75.4444444444446</v>
      </c>
      <c r="B64" s="67" t="s">
        <v>130</v>
      </c>
      <c r="C64" s="68" t="str">
        <f>VLOOKUP(B64,Fields!A:D,2)</f>
        <v>Prem Tiwari</v>
      </c>
      <c r="D64" s="68">
        <f t="shared" si="1"/>
        <v>2023</v>
      </c>
      <c r="E64" s="69">
        <v>44927.0</v>
      </c>
      <c r="F64" s="68"/>
      <c r="G64" s="68" t="s">
        <v>178</v>
      </c>
      <c r="H64" s="76"/>
      <c r="I64" s="76">
        <v>8.693</v>
      </c>
      <c r="J64" s="68"/>
      <c r="K64" s="70" t="s">
        <v>179</v>
      </c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</row>
    <row r="65" ht="15.75" customHeight="1">
      <c r="A65" s="66">
        <v>76.6111111111113</v>
      </c>
      <c r="B65" s="67" t="s">
        <v>132</v>
      </c>
      <c r="C65" s="74" t="s">
        <v>133</v>
      </c>
      <c r="D65" s="68">
        <f t="shared" si="1"/>
        <v>2023</v>
      </c>
      <c r="E65" s="69">
        <v>44927.0</v>
      </c>
      <c r="F65" s="68"/>
      <c r="G65" s="68" t="s">
        <v>178</v>
      </c>
      <c r="H65" s="76"/>
      <c r="I65" s="76">
        <v>8.8</v>
      </c>
      <c r="J65" s="68"/>
      <c r="K65" s="70" t="s">
        <v>179</v>
      </c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</row>
    <row r="66" ht="15.75" customHeight="1">
      <c r="A66" s="66">
        <v>77.777777777778</v>
      </c>
      <c r="B66" s="67" t="s">
        <v>134</v>
      </c>
      <c r="C66" s="68" t="str">
        <f>VLOOKUP(B66,Fields!A:D,2)</f>
        <v>Mandip Gautam</v>
      </c>
      <c r="D66" s="68">
        <f t="shared" si="1"/>
        <v>2023</v>
      </c>
      <c r="E66" s="69">
        <v>44927.0</v>
      </c>
      <c r="F66" s="68"/>
      <c r="G66" s="68" t="s">
        <v>178</v>
      </c>
      <c r="H66" s="76"/>
      <c r="I66" s="76">
        <v>2.551</v>
      </c>
      <c r="J66" s="68"/>
      <c r="K66" s="70" t="s">
        <v>179</v>
      </c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</row>
    <row r="67" ht="15.75" customHeight="1">
      <c r="A67" s="66">
        <v>78.9444444444447</v>
      </c>
      <c r="B67" s="67" t="s">
        <v>136</v>
      </c>
      <c r="C67" s="68" t="str">
        <f>VLOOKUP(B67,Fields!A:D,2)</f>
        <v>Narayani Kharel</v>
      </c>
      <c r="D67" s="68">
        <f t="shared" si="1"/>
        <v>2023</v>
      </c>
      <c r="E67" s="69">
        <v>44927.0</v>
      </c>
      <c r="F67" s="68"/>
      <c r="G67" s="68" t="s">
        <v>178</v>
      </c>
      <c r="H67" s="76"/>
      <c r="I67" s="76">
        <v>7.244</v>
      </c>
      <c r="J67" s="68"/>
      <c r="K67" s="70" t="s">
        <v>179</v>
      </c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</row>
    <row r="68" ht="15.75" customHeight="1">
      <c r="A68" s="66">
        <v>80.1111111111113</v>
      </c>
      <c r="B68" s="67" t="s">
        <v>138</v>
      </c>
      <c r="C68" s="74" t="s">
        <v>139</v>
      </c>
      <c r="D68" s="68">
        <f t="shared" si="1"/>
        <v>2023</v>
      </c>
      <c r="E68" s="69">
        <v>44927.0</v>
      </c>
      <c r="F68" s="68"/>
      <c r="G68" s="68" t="s">
        <v>178</v>
      </c>
      <c r="H68" s="76"/>
      <c r="I68" s="76">
        <v>7.825</v>
      </c>
      <c r="J68" s="68"/>
      <c r="K68" s="70" t="s">
        <v>179</v>
      </c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</row>
    <row r="69" ht="15.75" customHeight="1">
      <c r="A69" s="66">
        <v>81.2777777777781</v>
      </c>
      <c r="B69" s="67" t="s">
        <v>140</v>
      </c>
      <c r="C69" s="74" t="s">
        <v>141</v>
      </c>
      <c r="D69" s="68">
        <f t="shared" si="1"/>
        <v>2023</v>
      </c>
      <c r="E69" s="69">
        <v>44927.0</v>
      </c>
      <c r="F69" s="68"/>
      <c r="G69" s="68" t="s">
        <v>178</v>
      </c>
      <c r="H69" s="76"/>
      <c r="I69" s="76">
        <v>7.226</v>
      </c>
      <c r="J69" s="68"/>
      <c r="K69" s="70" t="s">
        <v>179</v>
      </c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</row>
    <row r="70" ht="15.75" customHeight="1">
      <c r="A70" s="66">
        <v>82.4444444444447</v>
      </c>
      <c r="B70" s="67" t="s">
        <v>142</v>
      </c>
      <c r="C70" s="74" t="s">
        <v>143</v>
      </c>
      <c r="D70" s="68">
        <f t="shared" si="1"/>
        <v>2023</v>
      </c>
      <c r="E70" s="69">
        <v>44927.0</v>
      </c>
      <c r="F70" s="68">
        <v>30.0</v>
      </c>
      <c r="G70" s="68" t="s">
        <v>171</v>
      </c>
      <c r="H70" s="65">
        <v>8.1</v>
      </c>
      <c r="I70" s="76"/>
      <c r="J70" s="68" t="s">
        <v>180</v>
      </c>
      <c r="K70" s="68" t="s">
        <v>176</v>
      </c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</row>
    <row r="71" ht="15.75" customHeight="1">
      <c r="A71" s="66">
        <v>83.6111111111114</v>
      </c>
      <c r="B71" s="67" t="s">
        <v>144</v>
      </c>
      <c r="C71" s="74" t="s">
        <v>145</v>
      </c>
      <c r="D71" s="68">
        <f t="shared" si="1"/>
        <v>2023</v>
      </c>
      <c r="E71" s="69">
        <v>44927.0</v>
      </c>
      <c r="F71" s="68">
        <v>30.0</v>
      </c>
      <c r="G71" s="68" t="s">
        <v>171</v>
      </c>
      <c r="H71" s="76">
        <v>10.0</v>
      </c>
      <c r="I71" s="76"/>
      <c r="J71" s="68" t="s">
        <v>172</v>
      </c>
      <c r="K71" s="68" t="s">
        <v>176</v>
      </c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</row>
    <row r="72" ht="15.75" customHeight="1">
      <c r="A72" s="66">
        <v>84.7777777777781</v>
      </c>
      <c r="B72" s="67" t="s">
        <v>146</v>
      </c>
      <c r="C72" s="74" t="s">
        <v>147</v>
      </c>
      <c r="D72" s="68">
        <f t="shared" si="1"/>
        <v>2023</v>
      </c>
      <c r="E72" s="69">
        <v>44927.0</v>
      </c>
      <c r="F72" s="68">
        <v>30.0</v>
      </c>
      <c r="G72" s="68" t="s">
        <v>171</v>
      </c>
      <c r="H72" s="76">
        <v>6.6</v>
      </c>
      <c r="I72" s="76"/>
      <c r="J72" s="68" t="s">
        <v>174</v>
      </c>
      <c r="K72" s="68" t="s">
        <v>176</v>
      </c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</row>
    <row r="73" ht="15.75" customHeight="1">
      <c r="A73" s="66">
        <v>85.9444444444448</v>
      </c>
      <c r="B73" s="67" t="s">
        <v>148</v>
      </c>
      <c r="C73" s="74" t="s">
        <v>149</v>
      </c>
      <c r="D73" s="68">
        <f t="shared" si="1"/>
        <v>2023</v>
      </c>
      <c r="E73" s="69">
        <v>44927.0</v>
      </c>
      <c r="F73" s="68">
        <v>30.0</v>
      </c>
      <c r="G73" s="68" t="s">
        <v>171</v>
      </c>
      <c r="H73" s="76">
        <v>7.0</v>
      </c>
      <c r="I73" s="76"/>
      <c r="J73" s="68" t="s">
        <v>174</v>
      </c>
      <c r="K73" s="70" t="s">
        <v>173</v>
      </c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</row>
    <row r="74" ht="15.75" customHeight="1">
      <c r="A74" s="66">
        <v>87.1111111111115</v>
      </c>
      <c r="B74" s="67" t="s">
        <v>150</v>
      </c>
      <c r="C74" s="74" t="s">
        <v>151</v>
      </c>
      <c r="D74" s="68">
        <f t="shared" si="1"/>
        <v>2023</v>
      </c>
      <c r="E74" s="69">
        <v>44927.0</v>
      </c>
      <c r="F74" s="68">
        <v>30.0</v>
      </c>
      <c r="G74" s="68" t="s">
        <v>171</v>
      </c>
      <c r="H74" s="76">
        <v>7.5</v>
      </c>
      <c r="I74" s="76"/>
      <c r="J74" s="68" t="s">
        <v>180</v>
      </c>
      <c r="K74" s="70" t="s">
        <v>173</v>
      </c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</row>
    <row r="75" ht="15.75" customHeight="1">
      <c r="A75" s="66">
        <v>88.2777777777782</v>
      </c>
      <c r="B75" s="67" t="s">
        <v>152</v>
      </c>
      <c r="C75" s="74" t="s">
        <v>153</v>
      </c>
      <c r="D75" s="68">
        <f t="shared" si="1"/>
        <v>2023</v>
      </c>
      <c r="E75" s="69">
        <v>44927.0</v>
      </c>
      <c r="F75" s="68">
        <v>60.0</v>
      </c>
      <c r="G75" s="68" t="s">
        <v>171</v>
      </c>
      <c r="H75" s="76">
        <v>9.3</v>
      </c>
      <c r="I75" s="76"/>
      <c r="J75" s="68" t="s">
        <v>175</v>
      </c>
      <c r="K75" s="68" t="s">
        <v>181</v>
      </c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</row>
    <row r="76" ht="15.75" customHeight="1">
      <c r="A76" s="66">
        <v>89.4444444444449</v>
      </c>
      <c r="B76" s="67" t="s">
        <v>154</v>
      </c>
      <c r="C76" s="74" t="s">
        <v>155</v>
      </c>
      <c r="D76" s="68">
        <f t="shared" si="1"/>
        <v>2023</v>
      </c>
      <c r="E76" s="69">
        <v>44927.0</v>
      </c>
      <c r="F76" s="68">
        <v>60.0</v>
      </c>
      <c r="G76" s="68" t="s">
        <v>171</v>
      </c>
      <c r="H76" s="76">
        <v>9.3</v>
      </c>
      <c r="I76" s="76"/>
      <c r="J76" s="68" t="s">
        <v>175</v>
      </c>
      <c r="K76" s="68" t="s">
        <v>176</v>
      </c>
      <c r="L76" s="68"/>
      <c r="M76" s="75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</row>
    <row r="77" ht="15.75" customHeight="1">
      <c r="A77" s="66">
        <v>90.6111111111116</v>
      </c>
      <c r="B77" s="67" t="s">
        <v>156</v>
      </c>
      <c r="C77" s="74" t="s">
        <v>157</v>
      </c>
      <c r="D77" s="68">
        <f t="shared" si="1"/>
        <v>2023</v>
      </c>
      <c r="E77" s="69">
        <v>44927.0</v>
      </c>
      <c r="F77" s="68">
        <v>60.0</v>
      </c>
      <c r="G77" s="68" t="s">
        <v>171</v>
      </c>
      <c r="H77" s="76">
        <v>9.3</v>
      </c>
      <c r="I77" s="76"/>
      <c r="J77" s="68" t="s">
        <v>175</v>
      </c>
      <c r="K77" s="68" t="s">
        <v>176</v>
      </c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</row>
    <row r="78" ht="15.75" customHeight="1">
      <c r="A78" s="66">
        <v>92.944444444445</v>
      </c>
      <c r="B78" s="67" t="s">
        <v>142</v>
      </c>
      <c r="C78" s="74" t="s">
        <v>143</v>
      </c>
      <c r="D78" s="68">
        <f t="shared" si="1"/>
        <v>2023</v>
      </c>
      <c r="E78" s="69">
        <v>44927.0</v>
      </c>
      <c r="F78" s="68" t="s">
        <v>182</v>
      </c>
      <c r="G78" s="68" t="s">
        <v>178</v>
      </c>
      <c r="H78" s="76"/>
      <c r="I78" s="76">
        <v>0.0</v>
      </c>
      <c r="J78" s="68"/>
      <c r="K78" s="70" t="s">
        <v>179</v>
      </c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</row>
    <row r="79" ht="15.75" customHeight="1">
      <c r="A79" s="66">
        <v>94.1111111111116</v>
      </c>
      <c r="B79" s="67" t="s">
        <v>144</v>
      </c>
      <c r="C79" s="74" t="s">
        <v>145</v>
      </c>
      <c r="D79" s="68">
        <f t="shared" si="1"/>
        <v>2023</v>
      </c>
      <c r="E79" s="69">
        <v>44927.0</v>
      </c>
      <c r="F79" s="68" t="s">
        <v>182</v>
      </c>
      <c r="G79" s="68" t="s">
        <v>178</v>
      </c>
      <c r="H79" s="76"/>
      <c r="I79" s="65">
        <v>30.04</v>
      </c>
      <c r="J79" s="68"/>
      <c r="K79" s="70" t="s">
        <v>179</v>
      </c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</row>
    <row r="80" ht="15.75" customHeight="1">
      <c r="A80" s="66">
        <v>95.2777777777783</v>
      </c>
      <c r="B80" s="67" t="s">
        <v>146</v>
      </c>
      <c r="C80" s="74" t="s">
        <v>147</v>
      </c>
      <c r="D80" s="68">
        <f t="shared" si="1"/>
        <v>2023</v>
      </c>
      <c r="E80" s="69">
        <v>44927.0</v>
      </c>
      <c r="F80" s="68" t="s">
        <v>182</v>
      </c>
      <c r="G80" s="68" t="s">
        <v>178</v>
      </c>
      <c r="H80" s="76"/>
      <c r="I80" s="65">
        <v>7.98</v>
      </c>
      <c r="J80" s="68"/>
      <c r="K80" s="70" t="s">
        <v>179</v>
      </c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</row>
    <row r="81" ht="15.75" customHeight="1">
      <c r="A81" s="66">
        <v>96.444444444445</v>
      </c>
      <c r="B81" s="67" t="s">
        <v>148</v>
      </c>
      <c r="C81" s="74" t="s">
        <v>149</v>
      </c>
      <c r="D81" s="68">
        <f t="shared" si="1"/>
        <v>2023</v>
      </c>
      <c r="E81" s="69">
        <v>44927.0</v>
      </c>
      <c r="F81" s="68" t="s">
        <v>182</v>
      </c>
      <c r="G81" s="68" t="s">
        <v>178</v>
      </c>
      <c r="H81" s="76"/>
      <c r="I81" s="76">
        <v>53.368</v>
      </c>
      <c r="J81" s="68"/>
      <c r="K81" s="70" t="s">
        <v>179</v>
      </c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</row>
    <row r="82" ht="15.75" customHeight="1">
      <c r="A82" s="66">
        <v>97.6111111111117</v>
      </c>
      <c r="B82" s="67" t="s">
        <v>150</v>
      </c>
      <c r="C82" s="74" t="s">
        <v>151</v>
      </c>
      <c r="D82" s="68">
        <f t="shared" si="1"/>
        <v>2023</v>
      </c>
      <c r="E82" s="69">
        <v>44927.0</v>
      </c>
      <c r="F82" s="68" t="s">
        <v>182</v>
      </c>
      <c r="G82" s="68" t="s">
        <v>178</v>
      </c>
      <c r="H82" s="76"/>
      <c r="I82" s="65">
        <v>5.14</v>
      </c>
      <c r="J82" s="68"/>
      <c r="K82" s="70" t="s">
        <v>179</v>
      </c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</row>
    <row r="83" ht="15.75" customHeight="1">
      <c r="A83" s="66">
        <v>98.7777777777784</v>
      </c>
      <c r="B83" s="67" t="s">
        <v>152</v>
      </c>
      <c r="C83" s="74" t="s">
        <v>153</v>
      </c>
      <c r="D83" s="68">
        <f t="shared" si="1"/>
        <v>2023</v>
      </c>
      <c r="E83" s="69">
        <v>44927.0</v>
      </c>
      <c r="F83" s="68" t="s">
        <v>182</v>
      </c>
      <c r="G83" s="68" t="s">
        <v>178</v>
      </c>
      <c r="H83" s="76"/>
      <c r="I83" s="76">
        <v>0.0</v>
      </c>
      <c r="J83" s="68"/>
      <c r="K83" s="70" t="s">
        <v>179</v>
      </c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</row>
    <row r="84" ht="15.75" customHeight="1">
      <c r="A84" s="66">
        <v>99.9444444444451</v>
      </c>
      <c r="B84" s="67" t="s">
        <v>154</v>
      </c>
      <c r="C84" s="74" t="s">
        <v>155</v>
      </c>
      <c r="D84" s="68">
        <f t="shared" si="1"/>
        <v>2023</v>
      </c>
      <c r="E84" s="69">
        <v>44927.0</v>
      </c>
      <c r="F84" s="68" t="s">
        <v>182</v>
      </c>
      <c r="G84" s="68" t="s">
        <v>178</v>
      </c>
      <c r="H84" s="76"/>
      <c r="I84" s="76">
        <v>1.699</v>
      </c>
      <c r="J84" s="68"/>
      <c r="K84" s="70" t="s">
        <v>179</v>
      </c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</row>
    <row r="85" ht="15.75" customHeight="1">
      <c r="A85" s="66">
        <v>101.111111111112</v>
      </c>
      <c r="B85" s="67" t="s">
        <v>156</v>
      </c>
      <c r="C85" s="74" t="s">
        <v>157</v>
      </c>
      <c r="D85" s="68">
        <f t="shared" si="1"/>
        <v>2023</v>
      </c>
      <c r="E85" s="69">
        <v>44927.0</v>
      </c>
      <c r="F85" s="68" t="s">
        <v>182</v>
      </c>
      <c r="G85" s="68" t="s">
        <v>178</v>
      </c>
      <c r="H85" s="76"/>
      <c r="I85" s="76">
        <v>58.382</v>
      </c>
      <c r="J85" s="68"/>
      <c r="K85" s="70" t="s">
        <v>179</v>
      </c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</row>
    <row r="86" ht="15.75" customHeight="1">
      <c r="A86" s="66">
        <v>91.7777777777783</v>
      </c>
      <c r="B86" s="77" t="s">
        <v>158</v>
      </c>
      <c r="C86" s="68" t="str">
        <f>VLOOKUP(B86,Fields!A:D,2)</f>
        <v>Ganesh Prasad Gotame</v>
      </c>
      <c r="D86" s="68">
        <f t="shared" si="1"/>
        <v>2023</v>
      </c>
      <c r="E86" s="69">
        <v>44927.0</v>
      </c>
      <c r="F86" s="68">
        <v>30.0</v>
      </c>
      <c r="G86" s="68" t="s">
        <v>183</v>
      </c>
      <c r="H86" s="76">
        <v>48.4</v>
      </c>
      <c r="I86" s="76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</row>
    <row r="87" ht="15.75" customHeight="1">
      <c r="A87" s="66"/>
      <c r="B87" s="68"/>
      <c r="C87" s="68"/>
      <c r="D87" s="68"/>
      <c r="E87" s="78"/>
      <c r="F87" s="68"/>
      <c r="G87" s="68"/>
      <c r="H87" s="76"/>
      <c r="I87" s="76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</row>
    <row r="88" ht="15.75" customHeight="1">
      <c r="A88" s="66"/>
      <c r="B88" s="68"/>
      <c r="C88" s="68"/>
      <c r="D88" s="68"/>
      <c r="E88" s="75"/>
      <c r="F88" s="68"/>
      <c r="G88" s="68"/>
      <c r="H88" s="76"/>
      <c r="I88" s="76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</row>
    <row r="89" ht="15.75" customHeight="1">
      <c r="A89" s="66"/>
      <c r="B89" s="68"/>
      <c r="C89" s="68"/>
      <c r="D89" s="68"/>
      <c r="E89" s="75"/>
      <c r="F89" s="68"/>
      <c r="G89" s="68"/>
      <c r="H89" s="76"/>
      <c r="I89" s="76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</row>
    <row r="90" ht="15.75" customHeight="1">
      <c r="A90" s="66"/>
      <c r="B90" s="68"/>
      <c r="C90" s="68"/>
      <c r="D90" s="68"/>
      <c r="E90" s="79"/>
      <c r="F90" s="68"/>
      <c r="G90" s="68"/>
      <c r="H90" s="76"/>
      <c r="I90" s="76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</row>
    <row r="91" ht="15.75" customHeight="1">
      <c r="A91" s="66"/>
      <c r="B91" s="68"/>
      <c r="C91" s="68"/>
      <c r="D91" s="68"/>
      <c r="E91" s="79"/>
      <c r="F91" s="68"/>
      <c r="G91" s="68"/>
      <c r="H91" s="76"/>
      <c r="I91" s="76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</row>
    <row r="92" ht="15.75" customHeight="1">
      <c r="A92" s="66"/>
      <c r="B92" s="68"/>
      <c r="C92" s="68"/>
      <c r="D92" s="68"/>
      <c r="E92" s="79"/>
      <c r="F92" s="68"/>
      <c r="G92" s="68"/>
      <c r="H92" s="76"/>
      <c r="I92" s="76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</row>
    <row r="93" ht="15.75" customHeight="1">
      <c r="A93" s="66"/>
      <c r="B93" s="68"/>
      <c r="C93" s="68"/>
      <c r="D93" s="68"/>
      <c r="E93" s="79"/>
      <c r="F93" s="68"/>
      <c r="G93" s="68"/>
      <c r="H93" s="76"/>
      <c r="I93" s="76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</row>
    <row r="94" ht="15.75" customHeight="1">
      <c r="A94" s="66"/>
      <c r="B94" s="68"/>
      <c r="C94" s="68"/>
      <c r="D94" s="68"/>
      <c r="E94" s="79"/>
      <c r="F94" s="68"/>
      <c r="G94" s="68"/>
      <c r="H94" s="76"/>
      <c r="I94" s="76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</row>
    <row r="95" ht="15.75" customHeight="1">
      <c r="A95" s="66"/>
      <c r="B95" s="68"/>
      <c r="C95" s="68"/>
      <c r="D95" s="68"/>
      <c r="E95" s="79"/>
      <c r="F95" s="68"/>
      <c r="G95" s="68"/>
      <c r="H95" s="76"/>
      <c r="I95" s="76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</row>
    <row r="96" ht="15.75" customHeight="1">
      <c r="A96" s="66"/>
      <c r="B96" s="68"/>
      <c r="C96" s="68"/>
      <c r="D96" s="68"/>
      <c r="E96" s="79"/>
      <c r="F96" s="68"/>
      <c r="G96" s="68"/>
      <c r="H96" s="76"/>
      <c r="I96" s="76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</row>
    <row r="97" ht="15.75" customHeight="1">
      <c r="A97" s="66"/>
      <c r="B97" s="68"/>
      <c r="C97" s="68"/>
      <c r="D97" s="68"/>
      <c r="E97" s="79"/>
      <c r="F97" s="68"/>
      <c r="G97" s="68"/>
      <c r="H97" s="76"/>
      <c r="I97" s="76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</row>
    <row r="98" ht="15.75" customHeight="1">
      <c r="A98" s="66"/>
      <c r="B98" s="68"/>
      <c r="C98" s="68"/>
      <c r="D98" s="68"/>
      <c r="E98" s="79"/>
      <c r="F98" s="68"/>
      <c r="G98" s="68"/>
      <c r="H98" s="76"/>
      <c r="I98" s="76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</row>
    <row r="99" ht="15.75" customHeight="1">
      <c r="A99" s="66"/>
      <c r="B99" s="68"/>
      <c r="C99" s="68"/>
      <c r="D99" s="68"/>
      <c r="E99" s="79"/>
      <c r="F99" s="68"/>
      <c r="G99" s="68"/>
      <c r="H99" s="76"/>
      <c r="I99" s="76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</row>
    <row r="100" ht="15.75" customHeight="1">
      <c r="A100" s="66"/>
      <c r="B100" s="68"/>
      <c r="C100" s="68"/>
      <c r="D100" s="68"/>
      <c r="E100" s="79"/>
      <c r="F100" s="68"/>
      <c r="G100" s="68"/>
      <c r="H100" s="76"/>
      <c r="I100" s="76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</row>
    <row r="101" ht="15.75" customHeight="1">
      <c r="A101" s="66"/>
      <c r="B101" s="68"/>
      <c r="C101" s="68"/>
      <c r="D101" s="68"/>
      <c r="E101" s="79"/>
      <c r="F101" s="68"/>
      <c r="G101" s="68"/>
      <c r="H101" s="76"/>
      <c r="I101" s="76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</row>
    <row r="102" ht="15.75" customHeight="1">
      <c r="A102" s="66"/>
      <c r="B102" s="68"/>
      <c r="C102" s="68"/>
      <c r="D102" s="68"/>
      <c r="E102" s="79"/>
      <c r="F102" s="68"/>
      <c r="G102" s="68"/>
      <c r="H102" s="76"/>
      <c r="I102" s="76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</row>
    <row r="103" ht="15.75" customHeight="1">
      <c r="A103" s="66"/>
      <c r="B103" s="68"/>
      <c r="C103" s="68"/>
      <c r="D103" s="68"/>
      <c r="E103" s="79"/>
      <c r="F103" s="68"/>
      <c r="G103" s="68"/>
      <c r="H103" s="76"/>
      <c r="I103" s="76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</row>
    <row r="104" ht="15.75" customHeight="1">
      <c r="A104" s="66"/>
      <c r="B104" s="68"/>
      <c r="C104" s="68"/>
      <c r="D104" s="68"/>
      <c r="E104" s="79"/>
      <c r="F104" s="68"/>
      <c r="G104" s="68"/>
      <c r="H104" s="76"/>
      <c r="I104" s="76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</row>
    <row r="105" ht="15.75" customHeight="1">
      <c r="A105" s="66"/>
      <c r="B105" s="68"/>
      <c r="C105" s="68"/>
      <c r="D105" s="68"/>
      <c r="E105" s="79"/>
      <c r="F105" s="68"/>
      <c r="G105" s="68"/>
      <c r="H105" s="76"/>
      <c r="I105" s="76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</row>
    <row r="106" ht="15.75" customHeight="1">
      <c r="A106" s="66"/>
      <c r="B106" s="68"/>
      <c r="C106" s="68"/>
      <c r="D106" s="68"/>
      <c r="E106" s="79"/>
      <c r="F106" s="68"/>
      <c r="G106" s="68"/>
      <c r="H106" s="76"/>
      <c r="I106" s="76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</row>
    <row r="107" ht="15.75" customHeight="1">
      <c r="A107" s="66"/>
      <c r="B107" s="68"/>
      <c r="C107" s="68"/>
      <c r="D107" s="68"/>
      <c r="E107" s="79"/>
      <c r="F107" s="68"/>
      <c r="G107" s="68"/>
      <c r="H107" s="76"/>
      <c r="I107" s="76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</row>
    <row r="108" ht="15.75" customHeight="1">
      <c r="A108" s="66"/>
      <c r="B108" s="68"/>
      <c r="C108" s="68"/>
      <c r="D108" s="68"/>
      <c r="E108" s="79"/>
      <c r="F108" s="68"/>
      <c r="G108" s="68"/>
      <c r="H108" s="76"/>
      <c r="I108" s="76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</row>
    <row r="109" ht="15.75" customHeight="1">
      <c r="A109" s="66"/>
      <c r="B109" s="68"/>
      <c r="C109" s="68"/>
      <c r="D109" s="68"/>
      <c r="E109" s="79"/>
      <c r="F109" s="68"/>
      <c r="G109" s="68"/>
      <c r="H109" s="76"/>
      <c r="I109" s="76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</row>
    <row r="110" ht="15.75" customHeight="1">
      <c r="A110" s="66"/>
      <c r="B110" s="68"/>
      <c r="C110" s="68"/>
      <c r="D110" s="68"/>
      <c r="E110" s="79"/>
      <c r="F110" s="68"/>
      <c r="G110" s="68"/>
      <c r="H110" s="76"/>
      <c r="I110" s="76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</row>
    <row r="111" ht="15.75" customHeight="1">
      <c r="A111" s="66"/>
      <c r="B111" s="68"/>
      <c r="C111" s="68"/>
      <c r="D111" s="68"/>
      <c r="E111" s="79"/>
      <c r="F111" s="68"/>
      <c r="G111" s="68"/>
      <c r="H111" s="76"/>
      <c r="I111" s="76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</row>
    <row r="112" ht="15.75" customHeight="1">
      <c r="A112" s="66"/>
      <c r="B112" s="68"/>
      <c r="C112" s="68"/>
      <c r="D112" s="68"/>
      <c r="E112" s="79"/>
      <c r="F112" s="68"/>
      <c r="G112" s="68"/>
      <c r="H112" s="76"/>
      <c r="I112" s="76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</row>
    <row r="113" ht="15.75" customHeight="1">
      <c r="A113" s="66"/>
      <c r="B113" s="68"/>
      <c r="C113" s="68"/>
      <c r="D113" s="68"/>
      <c r="E113" s="79"/>
      <c r="F113" s="68"/>
      <c r="G113" s="68"/>
      <c r="H113" s="76"/>
      <c r="I113" s="76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</row>
    <row r="114" ht="15.75" customHeight="1">
      <c r="A114" s="66"/>
      <c r="B114" s="68"/>
      <c r="C114" s="68"/>
      <c r="D114" s="68"/>
      <c r="E114" s="79"/>
      <c r="F114" s="68"/>
      <c r="G114" s="68"/>
      <c r="H114" s="76"/>
      <c r="I114" s="76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</row>
    <row r="115" ht="15.75" customHeight="1">
      <c r="A115" s="66"/>
      <c r="B115" s="68"/>
      <c r="C115" s="68"/>
      <c r="D115" s="68"/>
      <c r="E115" s="79"/>
      <c r="F115" s="68"/>
      <c r="G115" s="68"/>
      <c r="H115" s="76"/>
      <c r="I115" s="76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</row>
    <row r="116" ht="15.75" customHeight="1">
      <c r="A116" s="66"/>
      <c r="B116" s="68"/>
      <c r="C116" s="68"/>
      <c r="D116" s="68"/>
      <c r="E116" s="79"/>
      <c r="F116" s="68"/>
      <c r="G116" s="68"/>
      <c r="H116" s="76"/>
      <c r="I116" s="76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</row>
    <row r="117" ht="15.75" customHeight="1">
      <c r="A117" s="66"/>
      <c r="B117" s="68"/>
      <c r="C117" s="68"/>
      <c r="D117" s="68"/>
      <c r="E117" s="79"/>
      <c r="F117" s="68"/>
      <c r="G117" s="68"/>
      <c r="H117" s="76"/>
      <c r="I117" s="76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</row>
    <row r="118" ht="15.75" customHeight="1">
      <c r="A118" s="66"/>
      <c r="B118" s="68"/>
      <c r="C118" s="68"/>
      <c r="D118" s="68"/>
      <c r="E118" s="79"/>
      <c r="F118" s="68"/>
      <c r="G118" s="68"/>
      <c r="H118" s="76"/>
      <c r="I118" s="76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</row>
    <row r="119" ht="15.75" customHeight="1">
      <c r="A119" s="66"/>
      <c r="B119" s="68"/>
      <c r="C119" s="68"/>
      <c r="D119" s="68"/>
      <c r="E119" s="79"/>
      <c r="F119" s="68"/>
      <c r="G119" s="68"/>
      <c r="H119" s="76"/>
      <c r="I119" s="76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</row>
    <row r="120" ht="15.75" customHeight="1">
      <c r="A120" s="66"/>
      <c r="B120" s="68"/>
      <c r="C120" s="68"/>
      <c r="D120" s="68"/>
      <c r="E120" s="79"/>
      <c r="F120" s="68"/>
      <c r="G120" s="68"/>
      <c r="H120" s="76"/>
      <c r="I120" s="76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</row>
    <row r="121" ht="15.75" customHeight="1">
      <c r="A121" s="66"/>
      <c r="B121" s="68"/>
      <c r="C121" s="68"/>
      <c r="D121" s="68"/>
      <c r="E121" s="79"/>
      <c r="F121" s="68"/>
      <c r="G121" s="68"/>
      <c r="H121" s="76"/>
      <c r="I121" s="76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</row>
    <row r="122" ht="15.75" customHeight="1">
      <c r="A122" s="66"/>
      <c r="B122" s="68"/>
      <c r="C122" s="68"/>
      <c r="D122" s="68"/>
      <c r="E122" s="79"/>
      <c r="F122" s="68"/>
      <c r="G122" s="68"/>
      <c r="H122" s="76"/>
      <c r="I122" s="76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</row>
    <row r="123" ht="15.75" customHeight="1">
      <c r="A123" s="66"/>
      <c r="B123" s="68"/>
      <c r="C123" s="68"/>
      <c r="D123" s="68"/>
      <c r="E123" s="79"/>
      <c r="F123" s="68"/>
      <c r="G123" s="68"/>
      <c r="H123" s="76"/>
      <c r="I123" s="76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</row>
    <row r="124" ht="15.75" customHeight="1">
      <c r="A124" s="66"/>
      <c r="B124" s="68"/>
      <c r="C124" s="68"/>
      <c r="D124" s="68"/>
      <c r="E124" s="79"/>
      <c r="F124" s="68"/>
      <c r="G124" s="68"/>
      <c r="H124" s="76"/>
      <c r="I124" s="76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</row>
    <row r="125" ht="15.75" customHeight="1">
      <c r="A125" s="66"/>
      <c r="B125" s="68"/>
      <c r="C125" s="68"/>
      <c r="D125" s="68"/>
      <c r="E125" s="79"/>
      <c r="F125" s="68"/>
      <c r="G125" s="68"/>
      <c r="H125" s="76"/>
      <c r="I125" s="76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</row>
    <row r="126" ht="15.75" customHeight="1">
      <c r="A126" s="66"/>
      <c r="B126" s="68"/>
      <c r="C126" s="68"/>
      <c r="D126" s="68"/>
      <c r="E126" s="79"/>
      <c r="F126" s="68"/>
      <c r="G126" s="68"/>
      <c r="H126" s="76"/>
      <c r="I126" s="76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</row>
    <row r="127" ht="15.75" customHeight="1">
      <c r="A127" s="66"/>
      <c r="B127" s="68"/>
      <c r="C127" s="68"/>
      <c r="D127" s="68"/>
      <c r="E127" s="79"/>
      <c r="F127" s="68"/>
      <c r="G127" s="68"/>
      <c r="H127" s="76"/>
      <c r="I127" s="76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</row>
    <row r="128" ht="15.75" customHeight="1">
      <c r="A128" s="66"/>
      <c r="B128" s="68"/>
      <c r="C128" s="68"/>
      <c r="D128" s="68"/>
      <c r="E128" s="79"/>
      <c r="F128" s="68"/>
      <c r="G128" s="68"/>
      <c r="H128" s="76"/>
      <c r="I128" s="76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</row>
    <row r="129" ht="15.75" customHeight="1">
      <c r="A129" s="66"/>
      <c r="B129" s="68"/>
      <c r="C129" s="68"/>
      <c r="D129" s="68"/>
      <c r="E129" s="79"/>
      <c r="F129" s="68"/>
      <c r="G129" s="68"/>
      <c r="H129" s="76"/>
      <c r="I129" s="76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</row>
    <row r="130" ht="15.75" customHeight="1">
      <c r="A130" s="66"/>
      <c r="B130" s="68"/>
      <c r="C130" s="68"/>
      <c r="D130" s="68"/>
      <c r="E130" s="79"/>
      <c r="F130" s="68"/>
      <c r="G130" s="68"/>
      <c r="H130" s="76"/>
      <c r="I130" s="76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</row>
    <row r="131" ht="15.75" customHeight="1">
      <c r="A131" s="66"/>
      <c r="B131" s="68"/>
      <c r="C131" s="68"/>
      <c r="D131" s="68"/>
      <c r="E131" s="79"/>
      <c r="F131" s="68"/>
      <c r="G131" s="68"/>
      <c r="H131" s="76"/>
      <c r="I131" s="76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</row>
    <row r="132" ht="15.75" customHeight="1">
      <c r="A132" s="66"/>
      <c r="B132" s="68"/>
      <c r="C132" s="68"/>
      <c r="D132" s="68"/>
      <c r="E132" s="68"/>
      <c r="F132" s="68"/>
      <c r="G132" s="68"/>
      <c r="H132" s="76"/>
      <c r="I132" s="76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</row>
    <row r="133" ht="15.75" customHeight="1">
      <c r="A133" s="66"/>
      <c r="B133" s="68"/>
      <c r="C133" s="68"/>
      <c r="D133" s="68"/>
      <c r="E133" s="68"/>
      <c r="F133" s="68"/>
      <c r="G133" s="68"/>
      <c r="H133" s="76"/>
      <c r="I133" s="76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</row>
    <row r="134" ht="15.75" customHeight="1">
      <c r="A134" s="66"/>
      <c r="B134" s="68"/>
      <c r="C134" s="68"/>
      <c r="D134" s="68"/>
      <c r="E134" s="68"/>
      <c r="F134" s="68"/>
      <c r="G134" s="68"/>
      <c r="H134" s="76"/>
      <c r="I134" s="76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</row>
    <row r="135" ht="15.75" customHeight="1">
      <c r="A135" s="66"/>
      <c r="B135" s="68"/>
      <c r="C135" s="68"/>
      <c r="D135" s="68"/>
      <c r="E135" s="68"/>
      <c r="F135" s="68"/>
      <c r="G135" s="68"/>
      <c r="H135" s="76"/>
      <c r="I135" s="76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</row>
    <row r="136" ht="15.75" customHeight="1">
      <c r="A136" s="66"/>
      <c r="B136" s="68"/>
      <c r="C136" s="68"/>
      <c r="D136" s="68"/>
      <c r="E136" s="68"/>
      <c r="F136" s="68"/>
      <c r="G136" s="68"/>
      <c r="H136" s="76"/>
      <c r="I136" s="76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</row>
    <row r="137" ht="15.75" customHeight="1">
      <c r="A137" s="66"/>
      <c r="B137" s="68"/>
      <c r="C137" s="68"/>
      <c r="D137" s="68"/>
      <c r="E137" s="68"/>
      <c r="F137" s="68"/>
      <c r="G137" s="68"/>
      <c r="H137" s="76"/>
      <c r="I137" s="76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</row>
    <row r="138" ht="15.75" customHeight="1">
      <c r="A138" s="66"/>
      <c r="B138" s="68"/>
      <c r="C138" s="68"/>
      <c r="D138" s="68"/>
      <c r="E138" s="68"/>
      <c r="F138" s="68"/>
      <c r="G138" s="68"/>
      <c r="H138" s="76"/>
      <c r="I138" s="76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</row>
    <row r="139" ht="15.75" customHeight="1">
      <c r="A139" s="66"/>
      <c r="B139" s="68"/>
      <c r="C139" s="68"/>
      <c r="D139" s="68"/>
      <c r="E139" s="68"/>
      <c r="F139" s="68"/>
      <c r="G139" s="68"/>
      <c r="H139" s="76"/>
      <c r="I139" s="76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</row>
    <row r="140" ht="15.75" customHeight="1">
      <c r="A140" s="66"/>
      <c r="B140" s="68"/>
      <c r="C140" s="68"/>
      <c r="D140" s="68"/>
      <c r="E140" s="68"/>
      <c r="F140" s="68"/>
      <c r="G140" s="68"/>
      <c r="H140" s="76"/>
      <c r="I140" s="76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</row>
    <row r="141" ht="15.75" customHeight="1">
      <c r="A141" s="66"/>
      <c r="B141" s="68"/>
      <c r="C141" s="68"/>
      <c r="D141" s="68"/>
      <c r="E141" s="68"/>
      <c r="F141" s="68"/>
      <c r="G141" s="68"/>
      <c r="H141" s="76"/>
      <c r="I141" s="76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</row>
    <row r="142" ht="15.75" customHeight="1">
      <c r="A142" s="66"/>
      <c r="B142" s="68"/>
      <c r="C142" s="68"/>
      <c r="D142" s="68"/>
      <c r="E142" s="68"/>
      <c r="F142" s="68"/>
      <c r="G142" s="68"/>
      <c r="H142" s="76"/>
      <c r="I142" s="76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</row>
    <row r="143" ht="15.75" customHeight="1">
      <c r="A143" s="66"/>
      <c r="B143" s="68"/>
      <c r="C143" s="68"/>
      <c r="D143" s="68"/>
      <c r="E143" s="68"/>
      <c r="F143" s="68"/>
      <c r="G143" s="68"/>
      <c r="H143" s="76"/>
      <c r="I143" s="76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</row>
    <row r="144" ht="15.75" customHeight="1">
      <c r="A144" s="66"/>
      <c r="B144" s="68"/>
      <c r="C144" s="68"/>
      <c r="D144" s="68"/>
      <c r="E144" s="68"/>
      <c r="F144" s="68"/>
      <c r="G144" s="68"/>
      <c r="H144" s="76"/>
      <c r="I144" s="76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</row>
    <row r="145" ht="15.75" customHeight="1">
      <c r="A145" s="66"/>
      <c r="B145" s="68"/>
      <c r="C145" s="68"/>
      <c r="D145" s="68"/>
      <c r="E145" s="68"/>
      <c r="F145" s="68"/>
      <c r="G145" s="68"/>
      <c r="H145" s="76"/>
      <c r="I145" s="76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</row>
    <row r="146" ht="15.75" customHeight="1">
      <c r="A146" s="66"/>
      <c r="B146" s="68"/>
      <c r="C146" s="68"/>
      <c r="D146" s="68"/>
      <c r="E146" s="68"/>
      <c r="F146" s="68"/>
      <c r="G146" s="68"/>
      <c r="H146" s="76"/>
      <c r="I146" s="76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</row>
    <row r="147" ht="15.75" customHeight="1">
      <c r="A147" s="66"/>
      <c r="B147" s="68"/>
      <c r="C147" s="68"/>
      <c r="D147" s="68"/>
      <c r="E147" s="68"/>
      <c r="F147" s="68"/>
      <c r="G147" s="68"/>
      <c r="H147" s="76"/>
      <c r="I147" s="76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</row>
    <row r="148" ht="15.75" customHeight="1">
      <c r="A148" s="66"/>
      <c r="B148" s="68"/>
      <c r="C148" s="68"/>
      <c r="D148" s="68"/>
      <c r="E148" s="68"/>
      <c r="F148" s="68"/>
      <c r="G148" s="68"/>
      <c r="H148" s="76"/>
      <c r="I148" s="76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</row>
    <row r="149" ht="15.75" customHeight="1">
      <c r="A149" s="66"/>
      <c r="B149" s="68"/>
      <c r="C149" s="68"/>
      <c r="D149" s="68"/>
      <c r="E149" s="68"/>
      <c r="F149" s="68"/>
      <c r="G149" s="68"/>
      <c r="H149" s="76"/>
      <c r="I149" s="76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</row>
    <row r="150" ht="15.75" customHeight="1">
      <c r="A150" s="66"/>
      <c r="B150" s="68"/>
      <c r="C150" s="68"/>
      <c r="D150" s="68"/>
      <c r="E150" s="68"/>
      <c r="F150" s="68"/>
      <c r="G150" s="68"/>
      <c r="H150" s="76"/>
      <c r="I150" s="76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</row>
    <row r="151" ht="15.75" customHeight="1">
      <c r="A151" s="66"/>
      <c r="B151" s="68"/>
      <c r="C151" s="68"/>
      <c r="D151" s="68"/>
      <c r="E151" s="68"/>
      <c r="F151" s="68"/>
      <c r="G151" s="68"/>
      <c r="H151" s="76"/>
      <c r="I151" s="76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</row>
    <row r="152" ht="15.75" customHeight="1">
      <c r="A152" s="66"/>
      <c r="B152" s="68"/>
      <c r="C152" s="68"/>
      <c r="D152" s="68"/>
      <c r="E152" s="68"/>
      <c r="F152" s="68"/>
      <c r="G152" s="68"/>
      <c r="H152" s="76"/>
      <c r="I152" s="76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</row>
    <row r="153" ht="15.75" customHeight="1">
      <c r="A153" s="66"/>
      <c r="B153" s="68"/>
      <c r="C153" s="68"/>
      <c r="D153" s="68"/>
      <c r="E153" s="68"/>
      <c r="F153" s="68"/>
      <c r="G153" s="68"/>
      <c r="H153" s="76"/>
      <c r="I153" s="76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</row>
    <row r="154" ht="15.75" customHeight="1">
      <c r="A154" s="66"/>
      <c r="B154" s="68"/>
      <c r="C154" s="68"/>
      <c r="D154" s="68"/>
      <c r="E154" s="68"/>
      <c r="F154" s="68"/>
      <c r="G154" s="68"/>
      <c r="H154" s="76"/>
      <c r="I154" s="76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</row>
    <row r="155" ht="15.75" customHeight="1">
      <c r="A155" s="66"/>
      <c r="B155" s="68"/>
      <c r="C155" s="68"/>
      <c r="D155" s="68"/>
      <c r="E155" s="68"/>
      <c r="F155" s="68"/>
      <c r="G155" s="68"/>
      <c r="H155" s="76"/>
      <c r="I155" s="76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</row>
    <row r="156" ht="15.75" customHeight="1">
      <c r="A156" s="66"/>
      <c r="B156" s="68"/>
      <c r="C156" s="68"/>
      <c r="D156" s="68"/>
      <c r="E156" s="68"/>
      <c r="F156" s="68"/>
      <c r="G156" s="68"/>
      <c r="H156" s="76"/>
      <c r="I156" s="76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</row>
    <row r="157" ht="15.75" customHeight="1">
      <c r="A157" s="66"/>
      <c r="B157" s="68"/>
      <c r="C157" s="68"/>
      <c r="D157" s="68"/>
      <c r="E157" s="68"/>
      <c r="F157" s="68"/>
      <c r="G157" s="68"/>
      <c r="H157" s="76"/>
      <c r="I157" s="76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</row>
    <row r="158" ht="15.75" customHeight="1">
      <c r="A158" s="66"/>
      <c r="B158" s="68"/>
      <c r="C158" s="68"/>
      <c r="D158" s="68"/>
      <c r="E158" s="68"/>
      <c r="F158" s="68"/>
      <c r="G158" s="68"/>
      <c r="H158" s="76"/>
      <c r="I158" s="76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</row>
    <row r="159" ht="15.75" customHeight="1">
      <c r="A159" s="66"/>
      <c r="B159" s="68"/>
      <c r="C159" s="68"/>
      <c r="D159" s="68"/>
      <c r="E159" s="68"/>
      <c r="F159" s="68"/>
      <c r="G159" s="68"/>
      <c r="H159" s="76"/>
      <c r="I159" s="76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</row>
    <row r="160" ht="15.75" customHeight="1">
      <c r="A160" s="66"/>
      <c r="B160" s="68"/>
      <c r="C160" s="68"/>
      <c r="D160" s="68"/>
      <c r="E160" s="68"/>
      <c r="F160" s="68"/>
      <c r="G160" s="68"/>
      <c r="H160" s="76"/>
      <c r="I160" s="76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</row>
    <row r="161" ht="15.75" customHeight="1">
      <c r="A161" s="66"/>
      <c r="B161" s="68"/>
      <c r="C161" s="68"/>
      <c r="D161" s="68"/>
      <c r="E161" s="68"/>
      <c r="F161" s="68"/>
      <c r="G161" s="68"/>
      <c r="H161" s="76"/>
      <c r="I161" s="76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</row>
    <row r="162" ht="15.75" customHeight="1">
      <c r="A162" s="66"/>
      <c r="B162" s="68"/>
      <c r="C162" s="68"/>
      <c r="D162" s="68"/>
      <c r="E162" s="68"/>
      <c r="F162" s="68"/>
      <c r="G162" s="68"/>
      <c r="H162" s="76"/>
      <c r="I162" s="76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</row>
    <row r="163" ht="15.75" customHeight="1">
      <c r="A163" s="66"/>
      <c r="B163" s="68"/>
      <c r="C163" s="68"/>
      <c r="D163" s="68"/>
      <c r="E163" s="68"/>
      <c r="F163" s="68"/>
      <c r="G163" s="68"/>
      <c r="H163" s="76"/>
      <c r="I163" s="76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</row>
    <row r="164" ht="15.75" customHeight="1">
      <c r="A164" s="66"/>
      <c r="B164" s="68"/>
      <c r="C164" s="68"/>
      <c r="D164" s="68"/>
      <c r="E164" s="68"/>
      <c r="F164" s="68"/>
      <c r="G164" s="68"/>
      <c r="H164" s="76"/>
      <c r="I164" s="76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</row>
    <row r="165" ht="15.75" customHeight="1">
      <c r="A165" s="66"/>
      <c r="B165" s="68"/>
      <c r="C165" s="68"/>
      <c r="D165" s="68"/>
      <c r="E165" s="68"/>
      <c r="F165" s="68"/>
      <c r="G165" s="68"/>
      <c r="H165" s="76"/>
      <c r="I165" s="76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</row>
    <row r="166" ht="15.75" customHeight="1">
      <c r="A166" s="66"/>
      <c r="B166" s="68"/>
      <c r="C166" s="68"/>
      <c r="D166" s="68"/>
      <c r="E166" s="68"/>
      <c r="F166" s="68"/>
      <c r="G166" s="68"/>
      <c r="H166" s="76"/>
      <c r="I166" s="76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</row>
    <row r="167" ht="15.75" customHeight="1">
      <c r="A167" s="66"/>
      <c r="B167" s="68"/>
      <c r="C167" s="68"/>
      <c r="D167" s="68"/>
      <c r="E167" s="68"/>
      <c r="F167" s="68"/>
      <c r="G167" s="68"/>
      <c r="H167" s="76"/>
      <c r="I167" s="76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</row>
    <row r="168" ht="15.75" customHeight="1">
      <c r="A168" s="66"/>
      <c r="B168" s="68"/>
      <c r="C168" s="68"/>
      <c r="D168" s="68"/>
      <c r="E168" s="68"/>
      <c r="F168" s="68"/>
      <c r="G168" s="68"/>
      <c r="H168" s="76"/>
      <c r="I168" s="76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</row>
    <row r="169" ht="15.75" customHeight="1">
      <c r="A169" s="66"/>
      <c r="B169" s="68"/>
      <c r="C169" s="68"/>
      <c r="D169" s="68"/>
      <c r="E169" s="68"/>
      <c r="F169" s="68"/>
      <c r="G169" s="68"/>
      <c r="H169" s="76"/>
      <c r="I169" s="76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</row>
    <row r="170" ht="15.75" customHeight="1">
      <c r="A170" s="66"/>
      <c r="B170" s="68"/>
      <c r="C170" s="68"/>
      <c r="D170" s="68"/>
      <c r="E170" s="68"/>
      <c r="F170" s="68"/>
      <c r="G170" s="68"/>
      <c r="H170" s="76"/>
      <c r="I170" s="76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</row>
    <row r="171" ht="15.75" customHeight="1">
      <c r="A171" s="66"/>
      <c r="B171" s="68"/>
      <c r="C171" s="68"/>
      <c r="D171" s="68"/>
      <c r="E171" s="68"/>
      <c r="F171" s="68"/>
      <c r="G171" s="68"/>
      <c r="H171" s="76"/>
      <c r="I171" s="76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</row>
    <row r="172" ht="15.75" customHeight="1">
      <c r="A172" s="66"/>
      <c r="B172" s="68"/>
      <c r="C172" s="68"/>
      <c r="D172" s="68"/>
      <c r="E172" s="68"/>
      <c r="F172" s="68"/>
      <c r="G172" s="68"/>
      <c r="H172" s="76"/>
      <c r="I172" s="76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</row>
    <row r="173" ht="15.75" customHeight="1">
      <c r="A173" s="66"/>
      <c r="B173" s="68"/>
      <c r="C173" s="68"/>
      <c r="D173" s="68"/>
      <c r="E173" s="68"/>
      <c r="F173" s="68"/>
      <c r="G173" s="68"/>
      <c r="H173" s="76"/>
      <c r="I173" s="76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</row>
    <row r="174" ht="15.75" customHeight="1">
      <c r="A174" s="66"/>
      <c r="B174" s="68"/>
      <c r="C174" s="68"/>
      <c r="D174" s="68"/>
      <c r="E174" s="68"/>
      <c r="F174" s="68"/>
      <c r="G174" s="68"/>
      <c r="H174" s="76"/>
      <c r="I174" s="76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</row>
    <row r="175" ht="15.75" customHeight="1">
      <c r="A175" s="66"/>
      <c r="B175" s="68"/>
      <c r="C175" s="68"/>
      <c r="D175" s="68"/>
      <c r="E175" s="68"/>
      <c r="F175" s="68"/>
      <c r="G175" s="68"/>
      <c r="H175" s="76"/>
      <c r="I175" s="76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</row>
    <row r="176" ht="15.75" customHeight="1">
      <c r="A176" s="66"/>
      <c r="B176" s="68"/>
      <c r="C176" s="68"/>
      <c r="D176" s="68"/>
      <c r="E176" s="68"/>
      <c r="F176" s="68"/>
      <c r="G176" s="68"/>
      <c r="H176" s="76"/>
      <c r="I176" s="76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</row>
    <row r="177" ht="15.75" customHeight="1">
      <c r="A177" s="66"/>
      <c r="B177" s="68"/>
      <c r="C177" s="68"/>
      <c r="D177" s="68"/>
      <c r="E177" s="68"/>
      <c r="F177" s="68"/>
      <c r="G177" s="68"/>
      <c r="H177" s="76"/>
      <c r="I177" s="76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</row>
    <row r="178" ht="15.75" customHeight="1">
      <c r="A178" s="66"/>
      <c r="B178" s="68"/>
      <c r="C178" s="68"/>
      <c r="D178" s="68"/>
      <c r="E178" s="68"/>
      <c r="F178" s="68"/>
      <c r="G178" s="68"/>
      <c r="H178" s="76"/>
      <c r="I178" s="76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</row>
    <row r="179" ht="15.75" customHeight="1">
      <c r="A179" s="66"/>
      <c r="B179" s="68"/>
      <c r="C179" s="68"/>
      <c r="D179" s="68"/>
      <c r="E179" s="68"/>
      <c r="F179" s="68"/>
      <c r="G179" s="68"/>
      <c r="H179" s="76"/>
      <c r="I179" s="76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</row>
    <row r="180" ht="15.75" customHeight="1">
      <c r="A180" s="66"/>
      <c r="B180" s="68"/>
      <c r="C180" s="68"/>
      <c r="D180" s="68"/>
      <c r="E180" s="68"/>
      <c r="F180" s="68"/>
      <c r="G180" s="68"/>
      <c r="H180" s="76"/>
      <c r="I180" s="76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</row>
    <row r="181" ht="15.75" customHeight="1">
      <c r="A181" s="66"/>
      <c r="B181" s="68"/>
      <c r="C181" s="68"/>
      <c r="D181" s="68"/>
      <c r="E181" s="68"/>
      <c r="F181" s="68"/>
      <c r="G181" s="68"/>
      <c r="H181" s="76"/>
      <c r="I181" s="76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</row>
    <row r="182" ht="15.75" customHeight="1">
      <c r="A182" s="66"/>
      <c r="B182" s="68"/>
      <c r="C182" s="68"/>
      <c r="D182" s="68"/>
      <c r="E182" s="68"/>
      <c r="F182" s="68"/>
      <c r="G182" s="68"/>
      <c r="H182" s="76"/>
      <c r="I182" s="76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</row>
    <row r="183" ht="15.75" customHeight="1">
      <c r="A183" s="66"/>
      <c r="B183" s="68"/>
      <c r="C183" s="68"/>
      <c r="D183" s="68"/>
      <c r="E183" s="68"/>
      <c r="F183" s="68"/>
      <c r="G183" s="68"/>
      <c r="H183" s="76"/>
      <c r="I183" s="76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</row>
    <row r="184" ht="15.75" customHeight="1">
      <c r="A184" s="66"/>
      <c r="B184" s="68"/>
      <c r="C184" s="68"/>
      <c r="D184" s="68"/>
      <c r="E184" s="68"/>
      <c r="F184" s="68"/>
      <c r="G184" s="68"/>
      <c r="H184" s="76"/>
      <c r="I184" s="76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</row>
    <row r="185" ht="15.75" customHeight="1">
      <c r="A185" s="66"/>
      <c r="B185" s="68"/>
      <c r="C185" s="68"/>
      <c r="D185" s="68"/>
      <c r="E185" s="68"/>
      <c r="F185" s="68"/>
      <c r="G185" s="68"/>
      <c r="H185" s="76"/>
      <c r="I185" s="76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</row>
    <row r="186" ht="15.75" customHeight="1">
      <c r="A186" s="66"/>
      <c r="B186" s="68"/>
      <c r="C186" s="68"/>
      <c r="D186" s="68"/>
      <c r="E186" s="68"/>
      <c r="F186" s="68"/>
      <c r="G186" s="68"/>
      <c r="H186" s="76"/>
      <c r="I186" s="76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</row>
    <row r="187" ht="15.75" customHeight="1">
      <c r="A187" s="66"/>
      <c r="B187" s="68"/>
      <c r="C187" s="68"/>
      <c r="D187" s="68"/>
      <c r="E187" s="68"/>
      <c r="F187" s="68"/>
      <c r="G187" s="68"/>
      <c r="H187" s="76"/>
      <c r="I187" s="76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</row>
    <row r="188" ht="15.75" customHeight="1">
      <c r="A188" s="66"/>
      <c r="B188" s="68"/>
      <c r="C188" s="68"/>
      <c r="D188" s="68"/>
      <c r="E188" s="68"/>
      <c r="F188" s="68"/>
      <c r="G188" s="68"/>
      <c r="H188" s="76"/>
      <c r="I188" s="76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</row>
    <row r="189" ht="15.75" customHeight="1">
      <c r="A189" s="66"/>
      <c r="B189" s="68"/>
      <c r="C189" s="68"/>
      <c r="D189" s="68"/>
      <c r="E189" s="68"/>
      <c r="F189" s="68"/>
      <c r="G189" s="68"/>
      <c r="H189" s="76"/>
      <c r="I189" s="76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</row>
    <row r="190" ht="15.75" customHeight="1">
      <c r="A190" s="66"/>
      <c r="B190" s="68"/>
      <c r="C190" s="68"/>
      <c r="D190" s="68"/>
      <c r="E190" s="68"/>
      <c r="F190" s="68"/>
      <c r="G190" s="68"/>
      <c r="H190" s="76"/>
      <c r="I190" s="76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</row>
    <row r="191" ht="15.75" customHeight="1">
      <c r="A191" s="66"/>
      <c r="B191" s="68"/>
      <c r="C191" s="68"/>
      <c r="D191" s="68"/>
      <c r="E191" s="68"/>
      <c r="F191" s="68"/>
      <c r="G191" s="68"/>
      <c r="H191" s="76"/>
      <c r="I191" s="76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</row>
    <row r="192" ht="15.75" customHeight="1">
      <c r="A192" s="66"/>
      <c r="B192" s="68"/>
      <c r="C192" s="68"/>
      <c r="D192" s="68"/>
      <c r="E192" s="68"/>
      <c r="F192" s="68"/>
      <c r="G192" s="68"/>
      <c r="H192" s="76"/>
      <c r="I192" s="76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</row>
    <row r="193" ht="15.75" customHeight="1">
      <c r="A193" s="66"/>
      <c r="B193" s="68"/>
      <c r="C193" s="68"/>
      <c r="D193" s="68"/>
      <c r="E193" s="68"/>
      <c r="F193" s="68"/>
      <c r="G193" s="68"/>
      <c r="H193" s="76"/>
      <c r="I193" s="76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</row>
    <row r="194" ht="15.75" customHeight="1">
      <c r="A194" s="66"/>
      <c r="B194" s="68"/>
      <c r="C194" s="68"/>
      <c r="D194" s="68"/>
      <c r="E194" s="68"/>
      <c r="F194" s="68"/>
      <c r="G194" s="68"/>
      <c r="H194" s="76"/>
      <c r="I194" s="76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</row>
    <row r="195" ht="15.75" customHeight="1">
      <c r="A195" s="66"/>
      <c r="B195" s="68"/>
      <c r="C195" s="68"/>
      <c r="D195" s="68"/>
      <c r="E195" s="68"/>
      <c r="F195" s="68"/>
      <c r="G195" s="68"/>
      <c r="H195" s="76"/>
      <c r="I195" s="76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</row>
    <row r="196" ht="15.75" customHeight="1">
      <c r="A196" s="66"/>
      <c r="B196" s="68"/>
      <c r="C196" s="68"/>
      <c r="D196" s="68"/>
      <c r="E196" s="68"/>
      <c r="F196" s="68"/>
      <c r="G196" s="68"/>
      <c r="H196" s="76"/>
      <c r="I196" s="76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</row>
    <row r="197" ht="15.75" customHeight="1">
      <c r="A197" s="66"/>
      <c r="B197" s="68"/>
      <c r="C197" s="68"/>
      <c r="D197" s="68"/>
      <c r="E197" s="68"/>
      <c r="F197" s="68"/>
      <c r="G197" s="68"/>
      <c r="H197" s="76"/>
      <c r="I197" s="76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</row>
    <row r="198" ht="15.75" customHeight="1">
      <c r="A198" s="66"/>
      <c r="B198" s="68"/>
      <c r="C198" s="68"/>
      <c r="D198" s="68"/>
      <c r="E198" s="68"/>
      <c r="F198" s="68"/>
      <c r="G198" s="68"/>
      <c r="H198" s="76"/>
      <c r="I198" s="76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</row>
    <row r="199" ht="15.75" customHeight="1">
      <c r="A199" s="66"/>
      <c r="B199" s="68"/>
      <c r="C199" s="68"/>
      <c r="D199" s="68"/>
      <c r="E199" s="68"/>
      <c r="F199" s="68"/>
      <c r="G199" s="68"/>
      <c r="H199" s="76"/>
      <c r="I199" s="76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</row>
    <row r="200" ht="15.75" customHeight="1">
      <c r="A200" s="66"/>
      <c r="B200" s="68"/>
      <c r="C200" s="68"/>
      <c r="D200" s="68"/>
      <c r="E200" s="68"/>
      <c r="F200" s="68"/>
      <c r="G200" s="68"/>
      <c r="H200" s="76"/>
      <c r="I200" s="76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</row>
    <row r="201" ht="15.75" customHeight="1">
      <c r="A201" s="66"/>
      <c r="B201" s="68"/>
      <c r="C201" s="68"/>
      <c r="D201" s="68"/>
      <c r="E201" s="68"/>
      <c r="F201" s="68"/>
      <c r="G201" s="68"/>
      <c r="H201" s="76"/>
      <c r="I201" s="76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</row>
    <row r="202" ht="15.75" customHeight="1">
      <c r="A202" s="66"/>
      <c r="B202" s="68"/>
      <c r="C202" s="68"/>
      <c r="D202" s="68"/>
      <c r="E202" s="68"/>
      <c r="F202" s="68"/>
      <c r="G202" s="68"/>
      <c r="H202" s="76"/>
      <c r="I202" s="76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</row>
    <row r="203" ht="15.75" customHeight="1">
      <c r="A203" s="66"/>
      <c r="B203" s="68"/>
      <c r="C203" s="68"/>
      <c r="D203" s="68"/>
      <c r="E203" s="68"/>
      <c r="F203" s="68"/>
      <c r="G203" s="68"/>
      <c r="H203" s="76"/>
      <c r="I203" s="76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</row>
    <row r="204" ht="15.75" customHeight="1">
      <c r="A204" s="66"/>
      <c r="B204" s="68"/>
      <c r="C204" s="68"/>
      <c r="D204" s="68"/>
      <c r="E204" s="68"/>
      <c r="F204" s="68"/>
      <c r="G204" s="68"/>
      <c r="H204" s="76"/>
      <c r="I204" s="76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</row>
    <row r="205" ht="15.75" customHeight="1">
      <c r="A205" s="66"/>
      <c r="B205" s="68"/>
      <c r="C205" s="68"/>
      <c r="D205" s="68"/>
      <c r="E205" s="68"/>
      <c r="F205" s="68"/>
      <c r="G205" s="68"/>
      <c r="H205" s="76"/>
      <c r="I205" s="76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</row>
    <row r="206" ht="15.75" customHeight="1">
      <c r="A206" s="66"/>
      <c r="B206" s="68"/>
      <c r="C206" s="68"/>
      <c r="D206" s="68"/>
      <c r="E206" s="68"/>
      <c r="F206" s="68"/>
      <c r="G206" s="68"/>
      <c r="H206" s="76"/>
      <c r="I206" s="76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</row>
    <row r="207" ht="15.75" customHeight="1">
      <c r="A207" s="66"/>
      <c r="B207" s="68"/>
      <c r="C207" s="68"/>
      <c r="D207" s="68"/>
      <c r="E207" s="68"/>
      <c r="F207" s="68"/>
      <c r="G207" s="68"/>
      <c r="H207" s="76"/>
      <c r="I207" s="76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</row>
    <row r="208" ht="15.75" customHeight="1">
      <c r="A208" s="66"/>
      <c r="B208" s="68"/>
      <c r="C208" s="68"/>
      <c r="D208" s="68"/>
      <c r="E208" s="68"/>
      <c r="F208" s="68"/>
      <c r="G208" s="68"/>
      <c r="H208" s="76"/>
      <c r="I208" s="76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</row>
    <row r="209" ht="15.75" customHeight="1">
      <c r="A209" s="66"/>
      <c r="B209" s="68"/>
      <c r="C209" s="68"/>
      <c r="D209" s="68"/>
      <c r="E209" s="68"/>
      <c r="F209" s="68"/>
      <c r="G209" s="68"/>
      <c r="H209" s="76"/>
      <c r="I209" s="76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</row>
    <row r="210" ht="15.75" customHeight="1">
      <c r="A210" s="66"/>
      <c r="B210" s="68"/>
      <c r="C210" s="68"/>
      <c r="D210" s="68"/>
      <c r="E210" s="68"/>
      <c r="F210" s="68"/>
      <c r="G210" s="68"/>
      <c r="H210" s="76"/>
      <c r="I210" s="76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</row>
    <row r="211" ht="15.75" customHeight="1">
      <c r="A211" s="66"/>
      <c r="B211" s="68"/>
      <c r="C211" s="68"/>
      <c r="D211" s="68"/>
      <c r="E211" s="68"/>
      <c r="F211" s="68"/>
      <c r="G211" s="68"/>
      <c r="H211" s="76"/>
      <c r="I211" s="76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</row>
    <row r="212" ht="15.75" customHeight="1">
      <c r="A212" s="66"/>
      <c r="B212" s="68"/>
      <c r="C212" s="68"/>
      <c r="D212" s="68"/>
      <c r="E212" s="68"/>
      <c r="F212" s="68"/>
      <c r="G212" s="68"/>
      <c r="H212" s="76"/>
      <c r="I212" s="76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</row>
    <row r="213" ht="15.75" customHeight="1">
      <c r="A213" s="66"/>
      <c r="E213" s="68"/>
      <c r="H213" s="76"/>
      <c r="I213" s="76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</row>
    <row r="214" ht="15.75" customHeight="1">
      <c r="A214" s="66"/>
      <c r="E214" s="68"/>
      <c r="H214" s="76"/>
      <c r="I214" s="76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</row>
    <row r="215" ht="15.75" customHeight="1">
      <c r="A215" s="66"/>
      <c r="E215" s="68"/>
      <c r="H215" s="76"/>
      <c r="I215" s="76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</row>
    <row r="216" ht="15.75" customHeight="1">
      <c r="A216" s="66"/>
      <c r="E216" s="68"/>
      <c r="H216" s="76"/>
      <c r="I216" s="76"/>
      <c r="J216" s="68"/>
    </row>
    <row r="217" ht="15.75" customHeight="1">
      <c r="A217" s="66"/>
      <c r="E217" s="68"/>
      <c r="H217" s="76"/>
      <c r="I217" s="76"/>
      <c r="J217" s="68"/>
    </row>
    <row r="218" ht="15.75" customHeight="1">
      <c r="A218" s="66"/>
      <c r="E218" s="68"/>
      <c r="H218" s="76"/>
      <c r="I218" s="76"/>
      <c r="J218" s="68"/>
    </row>
    <row r="219" ht="15.75" customHeight="1">
      <c r="A219" s="66"/>
      <c r="H219" s="76"/>
      <c r="I219" s="76"/>
    </row>
    <row r="220" ht="15.75" customHeight="1">
      <c r="A220" s="66"/>
      <c r="H220" s="76"/>
      <c r="I220" s="76"/>
    </row>
    <row r="221" ht="15.75" customHeight="1">
      <c r="A221" s="66"/>
      <c r="H221" s="76"/>
      <c r="I221" s="76"/>
    </row>
    <row r="222" ht="15.75" customHeight="1">
      <c r="A222" s="66"/>
      <c r="H222" s="76"/>
      <c r="I222" s="76"/>
    </row>
    <row r="223" ht="15.75" customHeight="1">
      <c r="A223" s="66"/>
      <c r="H223" s="76"/>
      <c r="I223" s="76"/>
    </row>
    <row r="224" ht="15.75" customHeight="1">
      <c r="A224" s="66"/>
      <c r="H224" s="76"/>
      <c r="I224" s="76"/>
    </row>
    <row r="225" ht="15.75" customHeight="1">
      <c r="A225" s="66"/>
      <c r="H225" s="76"/>
      <c r="I225" s="76"/>
    </row>
    <row r="226" ht="15.75" customHeight="1">
      <c r="A226" s="66"/>
      <c r="H226" s="76"/>
      <c r="I226" s="76"/>
    </row>
    <row r="227" ht="15.75" customHeight="1">
      <c r="A227" s="66"/>
      <c r="H227" s="76"/>
      <c r="I227" s="76"/>
    </row>
    <row r="228" ht="15.75" customHeight="1">
      <c r="A228" s="66"/>
      <c r="H228" s="76"/>
      <c r="I228" s="76"/>
    </row>
    <row r="229" ht="15.75" customHeight="1">
      <c r="A229" s="66"/>
      <c r="H229" s="76"/>
      <c r="I229" s="76"/>
    </row>
    <row r="230" ht="15.75" customHeight="1">
      <c r="A230" s="66"/>
      <c r="H230" s="76"/>
      <c r="I230" s="76"/>
    </row>
    <row r="231" ht="15.75" customHeight="1">
      <c r="A231" s="66"/>
      <c r="H231" s="76"/>
      <c r="I231" s="76"/>
    </row>
    <row r="232" ht="15.75" customHeight="1">
      <c r="A232" s="66"/>
      <c r="H232" s="76"/>
      <c r="I232" s="76"/>
    </row>
    <row r="233" ht="15.75" customHeight="1">
      <c r="A233" s="66"/>
      <c r="H233" s="76"/>
      <c r="I233" s="76"/>
    </row>
    <row r="234" ht="15.75" customHeight="1">
      <c r="A234" s="66"/>
      <c r="H234" s="76"/>
      <c r="I234" s="76"/>
    </row>
    <row r="235" ht="15.75" customHeight="1">
      <c r="A235" s="66"/>
      <c r="H235" s="76"/>
      <c r="I235" s="76"/>
    </row>
    <row r="236" ht="15.75" customHeight="1">
      <c r="A236" s="66"/>
      <c r="H236" s="76"/>
      <c r="I236" s="76"/>
    </row>
    <row r="237" ht="15.75" customHeight="1">
      <c r="A237" s="66"/>
      <c r="H237" s="76"/>
      <c r="I237" s="76"/>
    </row>
    <row r="238" ht="15.75" customHeight="1">
      <c r="A238" s="66"/>
      <c r="H238" s="76"/>
      <c r="I238" s="76"/>
    </row>
    <row r="239" ht="15.75" customHeight="1">
      <c r="A239" s="66"/>
      <c r="H239" s="76"/>
      <c r="I239" s="76"/>
    </row>
    <row r="240" ht="15.75" customHeight="1">
      <c r="A240" s="66"/>
      <c r="H240" s="76"/>
      <c r="I240" s="76"/>
    </row>
    <row r="241" ht="15.75" customHeight="1">
      <c r="A241" s="66"/>
      <c r="H241" s="76"/>
      <c r="I241" s="76"/>
    </row>
    <row r="242" ht="15.75" customHeight="1">
      <c r="A242" s="66"/>
      <c r="H242" s="76"/>
      <c r="I242" s="76"/>
    </row>
    <row r="243" ht="15.75" customHeight="1">
      <c r="A243" s="66"/>
      <c r="H243" s="76"/>
      <c r="I243" s="76"/>
    </row>
    <row r="244" ht="15.75" customHeight="1">
      <c r="A244" s="66"/>
      <c r="H244" s="76"/>
      <c r="I244" s="76"/>
    </row>
    <row r="245" ht="15.75" customHeight="1">
      <c r="A245" s="66"/>
      <c r="H245" s="76"/>
      <c r="I245" s="76"/>
    </row>
    <row r="246" ht="15.75" customHeight="1">
      <c r="A246" s="66"/>
      <c r="H246" s="76"/>
      <c r="I246" s="76"/>
    </row>
    <row r="247" ht="15.75" customHeight="1">
      <c r="A247" s="66"/>
      <c r="H247" s="76"/>
      <c r="I247" s="76"/>
    </row>
    <row r="248" ht="15.75" customHeight="1">
      <c r="A248" s="66"/>
      <c r="H248" s="76"/>
      <c r="I248" s="76"/>
    </row>
    <row r="249" ht="15.75" customHeight="1">
      <c r="A249" s="66"/>
      <c r="H249" s="76"/>
      <c r="I249" s="76"/>
    </row>
    <row r="250" ht="15.75" customHeight="1">
      <c r="A250" s="66"/>
      <c r="H250" s="76"/>
      <c r="I250" s="76"/>
    </row>
    <row r="251" ht="15.75" customHeight="1">
      <c r="A251" s="66"/>
      <c r="H251" s="76"/>
      <c r="I251" s="76"/>
    </row>
    <row r="252" ht="15.75" customHeight="1">
      <c r="A252" s="66"/>
      <c r="H252" s="76"/>
      <c r="I252" s="76"/>
    </row>
    <row r="253" ht="15.75" customHeight="1">
      <c r="A253" s="66"/>
      <c r="H253" s="76"/>
      <c r="I253" s="76"/>
    </row>
    <row r="254" ht="15.75" customHeight="1">
      <c r="A254" s="66"/>
      <c r="H254" s="76"/>
      <c r="I254" s="76"/>
    </row>
    <row r="255" ht="15.75" customHeight="1">
      <c r="A255" s="66"/>
      <c r="H255" s="76"/>
      <c r="I255" s="76"/>
    </row>
    <row r="256" ht="15.75" customHeight="1">
      <c r="A256" s="66"/>
      <c r="H256" s="76"/>
      <c r="I256" s="76"/>
    </row>
    <row r="257" ht="15.75" customHeight="1">
      <c r="A257" s="66"/>
      <c r="H257" s="76"/>
      <c r="I257" s="76"/>
    </row>
    <row r="258" ht="15.75" customHeight="1">
      <c r="A258" s="66"/>
      <c r="H258" s="76"/>
      <c r="I258" s="76"/>
    </row>
    <row r="259" ht="15.75" customHeight="1">
      <c r="A259" s="66"/>
      <c r="H259" s="76"/>
      <c r="I259" s="76"/>
    </row>
    <row r="260" ht="15.75" customHeight="1">
      <c r="A260" s="66"/>
      <c r="H260" s="76"/>
      <c r="I260" s="76"/>
    </row>
    <row r="261" ht="15.75" customHeight="1">
      <c r="A261" s="66"/>
      <c r="H261" s="76"/>
      <c r="I261" s="76"/>
    </row>
    <row r="262" ht="15.75" customHeight="1">
      <c r="A262" s="66"/>
      <c r="H262" s="76"/>
      <c r="I262" s="76"/>
    </row>
    <row r="263" ht="15.75" customHeight="1">
      <c r="A263" s="66"/>
      <c r="H263" s="76"/>
      <c r="I263" s="76"/>
    </row>
    <row r="264" ht="15.75" customHeight="1">
      <c r="A264" s="66"/>
      <c r="H264" s="76"/>
      <c r="I264" s="76"/>
    </row>
    <row r="265" ht="15.75" customHeight="1">
      <c r="A265" s="66"/>
      <c r="H265" s="76"/>
      <c r="I265" s="76"/>
    </row>
    <row r="266" ht="15.75" customHeight="1">
      <c r="A266" s="66"/>
      <c r="H266" s="76"/>
      <c r="I266" s="76"/>
    </row>
    <row r="267" ht="15.75" customHeight="1">
      <c r="A267" s="66"/>
      <c r="H267" s="76"/>
      <c r="I267" s="76"/>
    </row>
    <row r="268" ht="15.75" customHeight="1">
      <c r="A268" s="66"/>
      <c r="H268" s="76"/>
      <c r="I268" s="76"/>
    </row>
    <row r="269" ht="15.75" customHeight="1">
      <c r="A269" s="66"/>
      <c r="H269" s="76"/>
      <c r="I269" s="76"/>
    </row>
    <row r="270" ht="15.75" customHeight="1">
      <c r="A270" s="66"/>
      <c r="H270" s="76"/>
      <c r="I270" s="76"/>
    </row>
    <row r="271" ht="15.75" customHeight="1">
      <c r="A271" s="66"/>
      <c r="H271" s="76"/>
      <c r="I271" s="76"/>
    </row>
    <row r="272" ht="15.75" customHeight="1">
      <c r="A272" s="66"/>
      <c r="H272" s="76"/>
      <c r="I272" s="76"/>
    </row>
    <row r="273" ht="15.75" customHeight="1">
      <c r="A273" s="66"/>
      <c r="H273" s="76"/>
      <c r="I273" s="76"/>
    </row>
    <row r="274" ht="15.75" customHeight="1">
      <c r="A274" s="66"/>
      <c r="H274" s="76"/>
      <c r="I274" s="76"/>
    </row>
    <row r="275" ht="15.75" customHeight="1">
      <c r="A275" s="66"/>
      <c r="H275" s="76"/>
      <c r="I275" s="76"/>
    </row>
    <row r="276" ht="15.75" customHeight="1">
      <c r="A276" s="66"/>
      <c r="H276" s="76"/>
      <c r="I276" s="76"/>
    </row>
    <row r="277" ht="15.75" customHeight="1">
      <c r="A277" s="66"/>
      <c r="H277" s="76"/>
      <c r="I277" s="76"/>
    </row>
    <row r="278" ht="15.75" customHeight="1">
      <c r="A278" s="66"/>
      <c r="H278" s="76"/>
      <c r="I278" s="76"/>
    </row>
    <row r="279" ht="15.75" customHeight="1">
      <c r="A279" s="66"/>
      <c r="H279" s="76"/>
      <c r="I279" s="76"/>
    </row>
    <row r="280" ht="15.75" customHeight="1">
      <c r="A280" s="66"/>
      <c r="H280" s="76"/>
      <c r="I280" s="76"/>
    </row>
    <row r="281" ht="15.75" customHeight="1">
      <c r="A281" s="66"/>
      <c r="H281" s="76"/>
      <c r="I281" s="76"/>
    </row>
    <row r="282" ht="15.75" customHeight="1">
      <c r="A282" s="66"/>
      <c r="H282" s="76"/>
      <c r="I282" s="76"/>
    </row>
    <row r="283" ht="15.75" customHeight="1">
      <c r="A283" s="66"/>
      <c r="H283" s="76"/>
      <c r="I283" s="76"/>
    </row>
    <row r="284" ht="15.75" customHeight="1">
      <c r="A284" s="66"/>
      <c r="H284" s="76"/>
      <c r="I284" s="76"/>
    </row>
    <row r="285" ht="15.75" customHeight="1">
      <c r="A285" s="66"/>
      <c r="H285" s="76"/>
      <c r="I285" s="76"/>
    </row>
    <row r="286" ht="15.75" customHeight="1">
      <c r="A286" s="66"/>
      <c r="H286" s="76"/>
      <c r="I286" s="76"/>
    </row>
    <row r="287" ht="15.75" customHeight="1">
      <c r="A287" s="66"/>
      <c r="H287" s="76"/>
      <c r="I287" s="76"/>
    </row>
    <row r="288" ht="15.75" customHeight="1">
      <c r="A288" s="66"/>
      <c r="H288" s="76"/>
      <c r="I288" s="76"/>
    </row>
    <row r="289" ht="15.75" customHeight="1">
      <c r="A289" s="66"/>
      <c r="H289" s="76"/>
      <c r="I289" s="76"/>
    </row>
    <row r="290" ht="15.75" customHeight="1">
      <c r="A290" s="66"/>
      <c r="H290" s="76"/>
      <c r="I290" s="76"/>
    </row>
    <row r="291" ht="15.75" customHeight="1">
      <c r="A291" s="66"/>
      <c r="H291" s="76"/>
      <c r="I291" s="76"/>
    </row>
    <row r="292" ht="15.75" customHeight="1">
      <c r="A292" s="66"/>
      <c r="H292" s="76"/>
      <c r="I292" s="76"/>
    </row>
    <row r="293" ht="15.75" customHeight="1">
      <c r="A293" s="66"/>
      <c r="H293" s="76"/>
      <c r="I293" s="76"/>
    </row>
    <row r="294" ht="15.75" customHeight="1">
      <c r="A294" s="66"/>
      <c r="H294" s="76"/>
      <c r="I294" s="76"/>
    </row>
    <row r="295" ht="15.75" customHeight="1">
      <c r="A295" s="66"/>
      <c r="H295" s="76"/>
      <c r="I295" s="76"/>
    </row>
    <row r="296" ht="15.75" customHeight="1">
      <c r="A296" s="66"/>
      <c r="H296" s="76"/>
      <c r="I296" s="76"/>
    </row>
    <row r="297" ht="15.75" customHeight="1">
      <c r="A297" s="66"/>
      <c r="H297" s="76"/>
      <c r="I297" s="76"/>
    </row>
    <row r="298" ht="15.75" customHeight="1">
      <c r="A298" s="66"/>
      <c r="H298" s="76"/>
      <c r="I298" s="76"/>
    </row>
    <row r="299" ht="15.75" customHeight="1">
      <c r="A299" s="66"/>
      <c r="H299" s="76"/>
      <c r="I299" s="76"/>
    </row>
    <row r="300" ht="15.75" customHeight="1">
      <c r="A300" s="66"/>
      <c r="H300" s="76"/>
      <c r="I300" s="76"/>
    </row>
    <row r="301" ht="15.75" customHeight="1">
      <c r="A301" s="66"/>
      <c r="H301" s="76"/>
      <c r="I301" s="76"/>
    </row>
    <row r="302" ht="15.75" customHeight="1">
      <c r="A302" s="66"/>
      <c r="H302" s="76"/>
      <c r="I302" s="76"/>
    </row>
    <row r="303" ht="15.75" customHeight="1">
      <c r="A303" s="66"/>
      <c r="H303" s="76"/>
      <c r="I303" s="76"/>
    </row>
    <row r="304" ht="15.75" customHeight="1">
      <c r="A304" s="66"/>
      <c r="H304" s="76"/>
      <c r="I304" s="76"/>
    </row>
    <row r="305" ht="15.75" customHeight="1">
      <c r="A305" s="66"/>
      <c r="H305" s="76"/>
      <c r="I305" s="76"/>
    </row>
    <row r="306" ht="15.75" customHeight="1">
      <c r="A306" s="66"/>
      <c r="H306" s="76"/>
      <c r="I306" s="76"/>
    </row>
    <row r="307" ht="15.75" customHeight="1">
      <c r="A307" s="66"/>
      <c r="H307" s="76"/>
      <c r="I307" s="76"/>
    </row>
    <row r="308" ht="15.75" customHeight="1">
      <c r="A308" s="66"/>
      <c r="H308" s="76"/>
      <c r="I308" s="76"/>
    </row>
    <row r="309" ht="15.75" customHeight="1">
      <c r="A309" s="66"/>
      <c r="H309" s="76"/>
      <c r="I309" s="76"/>
    </row>
    <row r="310" ht="15.75" customHeight="1">
      <c r="A310" s="66"/>
      <c r="H310" s="76"/>
      <c r="I310" s="76"/>
    </row>
    <row r="311" ht="15.75" customHeight="1">
      <c r="A311" s="66"/>
      <c r="H311" s="76"/>
      <c r="I311" s="76"/>
    </row>
    <row r="312" ht="15.75" customHeight="1">
      <c r="A312" s="66"/>
      <c r="H312" s="76"/>
      <c r="I312" s="76"/>
    </row>
    <row r="313" ht="15.75" customHeight="1">
      <c r="A313" s="66"/>
      <c r="H313" s="76"/>
      <c r="I313" s="76"/>
    </row>
    <row r="314" ht="15.75" customHeight="1">
      <c r="A314" s="66"/>
      <c r="H314" s="76"/>
      <c r="I314" s="76"/>
    </row>
    <row r="315" ht="15.75" customHeight="1">
      <c r="A315" s="66"/>
      <c r="H315" s="76"/>
      <c r="I315" s="76"/>
    </row>
    <row r="316" ht="15.75" customHeight="1">
      <c r="A316" s="66"/>
      <c r="H316" s="76"/>
      <c r="I316" s="76"/>
    </row>
    <row r="317" ht="15.75" customHeight="1">
      <c r="A317" s="66"/>
      <c r="H317" s="76"/>
      <c r="I317" s="76"/>
    </row>
    <row r="318" ht="15.75" customHeight="1">
      <c r="A318" s="66"/>
      <c r="H318" s="76"/>
      <c r="I318" s="76"/>
    </row>
    <row r="319" ht="15.75" customHeight="1">
      <c r="A319" s="66"/>
      <c r="H319" s="76"/>
      <c r="I319" s="76"/>
    </row>
    <row r="320" ht="15.75" customHeight="1">
      <c r="A320" s="66"/>
      <c r="H320" s="76"/>
      <c r="I320" s="76"/>
    </row>
    <row r="321" ht="15.75" customHeight="1">
      <c r="A321" s="66"/>
      <c r="H321" s="76"/>
      <c r="I321" s="76"/>
    </row>
    <row r="322" ht="15.75" customHeight="1">
      <c r="A322" s="66"/>
      <c r="H322" s="76"/>
      <c r="I322" s="76"/>
    </row>
    <row r="323" ht="15.75" customHeight="1">
      <c r="A323" s="66"/>
      <c r="H323" s="76"/>
      <c r="I323" s="76"/>
    </row>
    <row r="324" ht="15.75" customHeight="1">
      <c r="A324" s="66"/>
      <c r="H324" s="76"/>
      <c r="I324" s="76"/>
    </row>
    <row r="325" ht="15.75" customHeight="1">
      <c r="A325" s="66"/>
      <c r="H325" s="76"/>
      <c r="I325" s="76"/>
    </row>
    <row r="326" ht="15.75" customHeight="1">
      <c r="A326" s="66"/>
      <c r="H326" s="76"/>
      <c r="I326" s="76"/>
    </row>
    <row r="327" ht="15.75" customHeight="1">
      <c r="A327" s="66"/>
      <c r="H327" s="76"/>
      <c r="I327" s="76"/>
    </row>
    <row r="328" ht="15.75" customHeight="1">
      <c r="A328" s="66"/>
      <c r="H328" s="76"/>
      <c r="I328" s="76"/>
    </row>
    <row r="329" ht="15.75" customHeight="1">
      <c r="A329" s="66"/>
      <c r="H329" s="76"/>
      <c r="I329" s="76"/>
    </row>
    <row r="330" ht="15.75" customHeight="1">
      <c r="A330" s="66"/>
      <c r="H330" s="76"/>
      <c r="I330" s="76"/>
    </row>
    <row r="331" ht="15.75" customHeight="1">
      <c r="A331" s="66"/>
      <c r="H331" s="76"/>
      <c r="I331" s="76"/>
    </row>
    <row r="332" ht="15.75" customHeight="1">
      <c r="A332" s="66"/>
      <c r="H332" s="76"/>
      <c r="I332" s="76"/>
    </row>
    <row r="333" ht="15.75" customHeight="1">
      <c r="A333" s="66"/>
      <c r="H333" s="76"/>
      <c r="I333" s="76"/>
    </row>
    <row r="334" ht="15.75" customHeight="1">
      <c r="A334" s="66"/>
      <c r="H334" s="76"/>
      <c r="I334" s="76"/>
    </row>
    <row r="335" ht="15.75" customHeight="1">
      <c r="A335" s="66"/>
      <c r="H335" s="76"/>
      <c r="I335" s="76"/>
    </row>
    <row r="336" ht="15.75" customHeight="1">
      <c r="A336" s="66"/>
      <c r="H336" s="76"/>
      <c r="I336" s="76"/>
    </row>
    <row r="337" ht="15.75" customHeight="1">
      <c r="A337" s="66"/>
      <c r="H337" s="76"/>
      <c r="I337" s="76"/>
    </row>
    <row r="338" ht="15.75" customHeight="1">
      <c r="A338" s="66"/>
      <c r="H338" s="76"/>
      <c r="I338" s="76"/>
    </row>
    <row r="339" ht="15.75" customHeight="1">
      <c r="A339" s="66"/>
      <c r="H339" s="76"/>
      <c r="I339" s="76"/>
    </row>
    <row r="340" ht="15.75" customHeight="1">
      <c r="A340" s="66"/>
      <c r="H340" s="76"/>
      <c r="I340" s="76"/>
    </row>
    <row r="341" ht="15.75" customHeight="1">
      <c r="A341" s="66"/>
      <c r="H341" s="76"/>
      <c r="I341" s="76"/>
    </row>
    <row r="342" ht="15.75" customHeight="1">
      <c r="A342" s="66"/>
      <c r="H342" s="76"/>
      <c r="I342" s="76"/>
    </row>
    <row r="343" ht="15.75" customHeight="1">
      <c r="A343" s="66"/>
      <c r="H343" s="76"/>
      <c r="I343" s="76"/>
    </row>
    <row r="344" ht="15.75" customHeight="1">
      <c r="A344" s="66"/>
      <c r="H344" s="76"/>
      <c r="I344" s="76"/>
    </row>
    <row r="345" ht="15.75" customHeight="1">
      <c r="A345" s="66"/>
      <c r="H345" s="76"/>
      <c r="I345" s="76"/>
    </row>
    <row r="346" ht="15.75" customHeight="1">
      <c r="A346" s="66"/>
      <c r="H346" s="76"/>
      <c r="I346" s="76"/>
    </row>
    <row r="347" ht="15.75" customHeight="1">
      <c r="A347" s="66"/>
      <c r="H347" s="76"/>
      <c r="I347" s="76"/>
    </row>
    <row r="348" ht="15.75" customHeight="1">
      <c r="A348" s="66"/>
      <c r="H348" s="76"/>
      <c r="I348" s="76"/>
    </row>
    <row r="349" ht="15.75" customHeight="1">
      <c r="A349" s="66"/>
      <c r="H349" s="76"/>
      <c r="I349" s="76"/>
    </row>
    <row r="350" ht="15.75" customHeight="1">
      <c r="A350" s="66"/>
      <c r="H350" s="76"/>
      <c r="I350" s="76"/>
    </row>
    <row r="351" ht="15.75" customHeight="1">
      <c r="A351" s="66"/>
      <c r="H351" s="76"/>
      <c r="I351" s="76"/>
    </row>
    <row r="352" ht="15.75" customHeight="1">
      <c r="A352" s="66"/>
      <c r="H352" s="76"/>
      <c r="I352" s="76"/>
    </row>
    <row r="353" ht="15.75" customHeight="1">
      <c r="A353" s="66"/>
      <c r="H353" s="76"/>
      <c r="I353" s="76"/>
    </row>
    <row r="354" ht="15.75" customHeight="1">
      <c r="A354" s="66"/>
      <c r="H354" s="76"/>
      <c r="I354" s="76"/>
    </row>
    <row r="355" ht="15.75" customHeight="1">
      <c r="A355" s="66"/>
      <c r="H355" s="76"/>
      <c r="I355" s="76"/>
    </row>
    <row r="356" ht="15.75" customHeight="1">
      <c r="A356" s="66"/>
      <c r="H356" s="76"/>
      <c r="I356" s="76"/>
    </row>
    <row r="357" ht="15.75" customHeight="1">
      <c r="A357" s="66"/>
      <c r="H357" s="76"/>
      <c r="I357" s="76"/>
    </row>
    <row r="358" ht="15.75" customHeight="1">
      <c r="A358" s="66"/>
      <c r="H358" s="76"/>
      <c r="I358" s="76"/>
    </row>
    <row r="359" ht="15.75" customHeight="1">
      <c r="A359" s="66"/>
      <c r="H359" s="76"/>
      <c r="I359" s="76"/>
    </row>
    <row r="360" ht="15.75" customHeight="1">
      <c r="A360" s="66"/>
      <c r="H360" s="76"/>
      <c r="I360" s="76"/>
    </row>
    <row r="361" ht="15.75" customHeight="1">
      <c r="A361" s="66"/>
      <c r="H361" s="76"/>
      <c r="I361" s="76"/>
    </row>
    <row r="362" ht="15.75" customHeight="1">
      <c r="A362" s="66"/>
      <c r="H362" s="76"/>
      <c r="I362" s="76"/>
    </row>
    <row r="363" ht="15.75" customHeight="1">
      <c r="A363" s="66"/>
      <c r="H363" s="76"/>
      <c r="I363" s="76"/>
    </row>
    <row r="364" ht="15.75" customHeight="1">
      <c r="A364" s="66"/>
      <c r="H364" s="76"/>
      <c r="I364" s="76"/>
    </row>
    <row r="365" ht="15.75" customHeight="1">
      <c r="A365" s="66"/>
      <c r="H365" s="76"/>
      <c r="I365" s="76"/>
    </row>
    <row r="366" ht="15.75" customHeight="1">
      <c r="A366" s="66"/>
      <c r="H366" s="76"/>
      <c r="I366" s="76"/>
    </row>
    <row r="367" ht="15.75" customHeight="1">
      <c r="A367" s="66"/>
      <c r="H367" s="76"/>
      <c r="I367" s="76"/>
    </row>
    <row r="368" ht="15.75" customHeight="1">
      <c r="A368" s="66"/>
      <c r="H368" s="76"/>
      <c r="I368" s="76"/>
    </row>
    <row r="369" ht="15.75" customHeight="1">
      <c r="A369" s="66"/>
      <c r="H369" s="76"/>
      <c r="I369" s="76"/>
    </row>
    <row r="370" ht="15.75" customHeight="1">
      <c r="A370" s="66"/>
      <c r="H370" s="76"/>
      <c r="I370" s="76"/>
    </row>
    <row r="371" ht="15.75" customHeight="1">
      <c r="A371" s="66"/>
      <c r="H371" s="76"/>
      <c r="I371" s="76"/>
    </row>
    <row r="372" ht="15.75" customHeight="1">
      <c r="A372" s="66"/>
      <c r="H372" s="76"/>
      <c r="I372" s="76"/>
    </row>
    <row r="373" ht="15.75" customHeight="1">
      <c r="A373" s="66"/>
      <c r="H373" s="76"/>
      <c r="I373" s="76"/>
    </row>
    <row r="374" ht="15.75" customHeight="1">
      <c r="A374" s="66"/>
      <c r="H374" s="76"/>
      <c r="I374" s="76"/>
    </row>
    <row r="375" ht="15.75" customHeight="1">
      <c r="A375" s="66"/>
      <c r="H375" s="76"/>
      <c r="I375" s="76"/>
    </row>
    <row r="376" ht="15.75" customHeight="1">
      <c r="A376" s="66"/>
      <c r="H376" s="76"/>
      <c r="I376" s="76"/>
    </row>
    <row r="377" ht="15.75" customHeight="1">
      <c r="A377" s="66"/>
      <c r="H377" s="76"/>
      <c r="I377" s="76"/>
    </row>
    <row r="378" ht="15.75" customHeight="1">
      <c r="A378" s="66"/>
      <c r="H378" s="76"/>
      <c r="I378" s="76"/>
    </row>
    <row r="379" ht="15.75" customHeight="1">
      <c r="A379" s="66"/>
      <c r="H379" s="76"/>
      <c r="I379" s="76"/>
    </row>
    <row r="380" ht="15.75" customHeight="1">
      <c r="A380" s="66"/>
      <c r="H380" s="76"/>
      <c r="I380" s="76"/>
    </row>
    <row r="381" ht="15.75" customHeight="1">
      <c r="A381" s="66"/>
      <c r="H381" s="76"/>
      <c r="I381" s="76"/>
    </row>
    <row r="382" ht="15.75" customHeight="1">
      <c r="A382" s="66"/>
      <c r="H382" s="76"/>
      <c r="I382" s="76"/>
    </row>
    <row r="383" ht="15.75" customHeight="1">
      <c r="A383" s="66"/>
      <c r="H383" s="76"/>
      <c r="I383" s="76"/>
    </row>
    <row r="384" ht="15.75" customHeight="1">
      <c r="A384" s="66"/>
      <c r="H384" s="76"/>
      <c r="I384" s="76"/>
    </row>
    <row r="385" ht="15.75" customHeight="1">
      <c r="A385" s="66"/>
      <c r="H385" s="76"/>
      <c r="I385" s="76"/>
    </row>
    <row r="386" ht="15.75" customHeight="1">
      <c r="A386" s="66"/>
      <c r="H386" s="76"/>
      <c r="I386" s="76"/>
    </row>
    <row r="387" ht="15.75" customHeight="1">
      <c r="A387" s="66"/>
      <c r="H387" s="76"/>
      <c r="I387" s="76"/>
    </row>
    <row r="388" ht="15.75" customHeight="1">
      <c r="A388" s="66"/>
      <c r="H388" s="76"/>
      <c r="I388" s="76"/>
    </row>
    <row r="389" ht="15.75" customHeight="1">
      <c r="A389" s="66"/>
      <c r="H389" s="76"/>
      <c r="I389" s="76"/>
    </row>
    <row r="390" ht="15.75" customHeight="1">
      <c r="A390" s="66"/>
      <c r="H390" s="76"/>
      <c r="I390" s="76"/>
    </row>
    <row r="391" ht="15.75" customHeight="1">
      <c r="A391" s="66"/>
      <c r="H391" s="76"/>
      <c r="I391" s="76"/>
    </row>
    <row r="392" ht="15.75" customHeight="1">
      <c r="A392" s="66"/>
      <c r="H392" s="76"/>
      <c r="I392" s="76"/>
    </row>
    <row r="393" ht="15.75" customHeight="1">
      <c r="A393" s="66"/>
      <c r="H393" s="76"/>
      <c r="I393" s="76"/>
    </row>
    <row r="394" ht="15.75" customHeight="1">
      <c r="A394" s="66"/>
      <c r="H394" s="76"/>
      <c r="I394" s="76"/>
    </row>
    <row r="395" ht="15.75" customHeight="1">
      <c r="A395" s="66"/>
      <c r="H395" s="76"/>
      <c r="I395" s="76"/>
    </row>
    <row r="396" ht="15.75" customHeight="1">
      <c r="A396" s="66"/>
      <c r="H396" s="76"/>
      <c r="I396" s="76"/>
    </row>
    <row r="397" ht="15.75" customHeight="1">
      <c r="A397" s="66"/>
      <c r="H397" s="76"/>
      <c r="I397" s="76"/>
    </row>
    <row r="398" ht="15.75" customHeight="1">
      <c r="A398" s="66"/>
      <c r="H398" s="76"/>
      <c r="I398" s="76"/>
    </row>
    <row r="399" ht="15.75" customHeight="1">
      <c r="A399" s="66"/>
      <c r="H399" s="76"/>
      <c r="I399" s="76"/>
    </row>
    <row r="400" ht="15.75" customHeight="1">
      <c r="A400" s="66"/>
      <c r="H400" s="76"/>
      <c r="I400" s="76"/>
    </row>
    <row r="401" ht="15.75" customHeight="1">
      <c r="A401" s="66"/>
      <c r="H401" s="76"/>
      <c r="I401" s="76"/>
    </row>
    <row r="402" ht="15.75" customHeight="1">
      <c r="A402" s="66"/>
      <c r="H402" s="76"/>
      <c r="I402" s="76"/>
    </row>
    <row r="403" ht="15.75" customHeight="1">
      <c r="A403" s="66"/>
      <c r="H403" s="76"/>
      <c r="I403" s="76"/>
    </row>
    <row r="404" ht="15.75" customHeight="1">
      <c r="A404" s="66"/>
      <c r="H404" s="76"/>
      <c r="I404" s="76"/>
    </row>
    <row r="405" ht="15.75" customHeight="1">
      <c r="A405" s="66"/>
      <c r="H405" s="76"/>
      <c r="I405" s="76"/>
    </row>
    <row r="406" ht="15.75" customHeight="1">
      <c r="A406" s="66"/>
      <c r="H406" s="76"/>
      <c r="I406" s="76"/>
    </row>
    <row r="407" ht="15.75" customHeight="1">
      <c r="A407" s="66"/>
      <c r="H407" s="76"/>
      <c r="I407" s="76"/>
    </row>
    <row r="408" ht="15.75" customHeight="1">
      <c r="A408" s="66"/>
      <c r="H408" s="76"/>
      <c r="I408" s="76"/>
    </row>
    <row r="409" ht="15.75" customHeight="1">
      <c r="A409" s="66"/>
      <c r="H409" s="76"/>
      <c r="I409" s="76"/>
    </row>
    <row r="410" ht="15.75" customHeight="1">
      <c r="A410" s="66"/>
      <c r="H410" s="76"/>
      <c r="I410" s="76"/>
    </row>
    <row r="411" ht="15.75" customHeight="1">
      <c r="A411" s="66"/>
      <c r="H411" s="76"/>
      <c r="I411" s="76"/>
    </row>
    <row r="412" ht="15.75" customHeight="1">
      <c r="A412" s="66"/>
      <c r="H412" s="76"/>
      <c r="I412" s="76"/>
    </row>
    <row r="413" ht="15.75" customHeight="1">
      <c r="A413" s="66"/>
      <c r="H413" s="76"/>
      <c r="I413" s="76"/>
    </row>
    <row r="414" ht="15.75" customHeight="1">
      <c r="A414" s="66"/>
      <c r="H414" s="76"/>
      <c r="I414" s="76"/>
    </row>
    <row r="415" ht="15.75" customHeight="1">
      <c r="A415" s="66"/>
      <c r="H415" s="76"/>
      <c r="I415" s="76"/>
    </row>
    <row r="416" ht="15.75" customHeight="1">
      <c r="A416" s="66"/>
      <c r="H416" s="76"/>
      <c r="I416" s="76"/>
    </row>
    <row r="417" ht="15.75" customHeight="1">
      <c r="A417" s="66"/>
      <c r="H417" s="76"/>
      <c r="I417" s="76"/>
    </row>
    <row r="418" ht="15.75" customHeight="1">
      <c r="A418" s="66"/>
      <c r="H418" s="76"/>
      <c r="I418" s="76"/>
    </row>
    <row r="419" ht="15.75" customHeight="1">
      <c r="A419" s="66"/>
      <c r="H419" s="76"/>
      <c r="I419" s="76"/>
    </row>
    <row r="420" ht="15.75" customHeight="1">
      <c r="A420" s="66"/>
      <c r="H420" s="76"/>
      <c r="I420" s="76"/>
    </row>
    <row r="421" ht="15.75" customHeight="1">
      <c r="A421" s="66"/>
      <c r="H421" s="76"/>
      <c r="I421" s="76"/>
    </row>
    <row r="422" ht="15.75" customHeight="1">
      <c r="A422" s="66"/>
      <c r="H422" s="76"/>
      <c r="I422" s="76"/>
    </row>
    <row r="423" ht="15.75" customHeight="1">
      <c r="A423" s="66"/>
      <c r="H423" s="76"/>
      <c r="I423" s="76"/>
    </row>
    <row r="424" ht="15.75" customHeight="1">
      <c r="A424" s="66"/>
      <c r="H424" s="76"/>
      <c r="I424" s="76"/>
    </row>
    <row r="425" ht="15.75" customHeight="1">
      <c r="A425" s="66"/>
      <c r="H425" s="76"/>
      <c r="I425" s="76"/>
    </row>
    <row r="426" ht="15.75" customHeight="1">
      <c r="A426" s="66"/>
      <c r="H426" s="76"/>
      <c r="I426" s="76"/>
    </row>
    <row r="427" ht="15.75" customHeight="1">
      <c r="A427" s="66"/>
      <c r="H427" s="76"/>
      <c r="I427" s="76"/>
    </row>
    <row r="428" ht="15.75" customHeight="1">
      <c r="A428" s="66"/>
      <c r="H428" s="76"/>
      <c r="I428" s="76"/>
    </row>
    <row r="429" ht="15.75" customHeight="1">
      <c r="A429" s="66"/>
      <c r="H429" s="76"/>
      <c r="I429" s="76"/>
    </row>
    <row r="430" ht="15.75" customHeight="1">
      <c r="A430" s="66"/>
      <c r="H430" s="76"/>
      <c r="I430" s="76"/>
    </row>
    <row r="431" ht="15.75" customHeight="1">
      <c r="A431" s="66"/>
      <c r="H431" s="76"/>
      <c r="I431" s="76"/>
    </row>
    <row r="432" ht="15.75" customHeight="1">
      <c r="A432" s="66"/>
      <c r="H432" s="76"/>
      <c r="I432" s="76"/>
    </row>
    <row r="433" ht="15.75" customHeight="1">
      <c r="A433" s="66"/>
      <c r="H433" s="76"/>
      <c r="I433" s="76"/>
    </row>
    <row r="434" ht="15.75" customHeight="1">
      <c r="A434" s="66"/>
      <c r="H434" s="76"/>
      <c r="I434" s="76"/>
    </row>
    <row r="435" ht="15.75" customHeight="1">
      <c r="A435" s="66"/>
      <c r="H435" s="76"/>
      <c r="I435" s="76"/>
    </row>
    <row r="436" ht="15.75" customHeight="1">
      <c r="A436" s="66"/>
      <c r="H436" s="76"/>
      <c r="I436" s="76"/>
    </row>
    <row r="437" ht="15.75" customHeight="1">
      <c r="A437" s="66"/>
      <c r="H437" s="76"/>
      <c r="I437" s="76"/>
    </row>
    <row r="438" ht="15.75" customHeight="1">
      <c r="A438" s="66"/>
      <c r="H438" s="76"/>
      <c r="I438" s="76"/>
    </row>
    <row r="439" ht="15.75" customHeight="1">
      <c r="A439" s="66"/>
      <c r="H439" s="76"/>
      <c r="I439" s="76"/>
    </row>
    <row r="440" ht="15.75" customHeight="1">
      <c r="A440" s="66"/>
      <c r="H440" s="76"/>
      <c r="I440" s="76"/>
    </row>
    <row r="441" ht="15.75" customHeight="1">
      <c r="A441" s="66"/>
      <c r="H441" s="76"/>
      <c r="I441" s="76"/>
    </row>
    <row r="442" ht="15.75" customHeight="1">
      <c r="A442" s="66"/>
      <c r="H442" s="76"/>
      <c r="I442" s="76"/>
    </row>
    <row r="443" ht="15.75" customHeight="1">
      <c r="A443" s="66"/>
      <c r="H443" s="76"/>
      <c r="I443" s="76"/>
    </row>
    <row r="444" ht="15.75" customHeight="1">
      <c r="A444" s="66"/>
      <c r="H444" s="76"/>
      <c r="I444" s="76"/>
    </row>
    <row r="445" ht="15.75" customHeight="1">
      <c r="A445" s="66"/>
      <c r="H445" s="76"/>
      <c r="I445" s="76"/>
    </row>
    <row r="446" ht="15.75" customHeight="1">
      <c r="A446" s="66"/>
      <c r="H446" s="76"/>
      <c r="I446" s="76"/>
    </row>
    <row r="447" ht="15.75" customHeight="1">
      <c r="A447" s="66"/>
      <c r="H447" s="76"/>
      <c r="I447" s="76"/>
    </row>
    <row r="448" ht="15.75" customHeight="1">
      <c r="A448" s="66"/>
      <c r="H448" s="76"/>
      <c r="I448" s="76"/>
    </row>
    <row r="449" ht="15.75" customHeight="1">
      <c r="A449" s="66"/>
      <c r="H449" s="76"/>
      <c r="I449" s="76"/>
    </row>
    <row r="450" ht="15.75" customHeight="1">
      <c r="A450" s="66"/>
      <c r="H450" s="76"/>
      <c r="I450" s="76"/>
    </row>
    <row r="451" ht="15.75" customHeight="1">
      <c r="A451" s="66"/>
      <c r="H451" s="76"/>
      <c r="I451" s="76"/>
    </row>
    <row r="452" ht="15.75" customHeight="1">
      <c r="A452" s="66"/>
      <c r="H452" s="76"/>
      <c r="I452" s="76"/>
    </row>
    <row r="453" ht="15.75" customHeight="1">
      <c r="A453" s="66"/>
      <c r="H453" s="76"/>
      <c r="I453" s="76"/>
    </row>
    <row r="454" ht="15.75" customHeight="1">
      <c r="A454" s="66"/>
      <c r="H454" s="76"/>
      <c r="I454" s="76"/>
    </row>
    <row r="455" ht="15.75" customHeight="1">
      <c r="A455" s="66"/>
      <c r="H455" s="76"/>
      <c r="I455" s="76"/>
    </row>
    <row r="456" ht="15.75" customHeight="1">
      <c r="A456" s="66"/>
      <c r="H456" s="76"/>
      <c r="I456" s="76"/>
    </row>
    <row r="457" ht="15.75" customHeight="1">
      <c r="A457" s="66"/>
      <c r="H457" s="76"/>
      <c r="I457" s="76"/>
    </row>
    <row r="458" ht="15.75" customHeight="1">
      <c r="A458" s="66"/>
      <c r="H458" s="76"/>
      <c r="I458" s="76"/>
    </row>
    <row r="459" ht="15.75" customHeight="1">
      <c r="A459" s="66"/>
      <c r="H459" s="76"/>
      <c r="I459" s="76"/>
    </row>
    <row r="460" ht="15.75" customHeight="1">
      <c r="A460" s="66"/>
      <c r="H460" s="76"/>
      <c r="I460" s="76"/>
    </row>
    <row r="461" ht="15.75" customHeight="1">
      <c r="A461" s="66"/>
      <c r="H461" s="76"/>
      <c r="I461" s="76"/>
    </row>
    <row r="462" ht="15.75" customHeight="1">
      <c r="A462" s="66"/>
      <c r="H462" s="76"/>
      <c r="I462" s="76"/>
    </row>
    <row r="463" ht="15.75" customHeight="1">
      <c r="A463" s="66"/>
      <c r="H463" s="76"/>
      <c r="I463" s="76"/>
    </row>
    <row r="464" ht="15.75" customHeight="1">
      <c r="A464" s="66"/>
      <c r="H464" s="76"/>
      <c r="I464" s="76"/>
    </row>
    <row r="465" ht="15.75" customHeight="1">
      <c r="A465" s="66"/>
      <c r="H465" s="76"/>
      <c r="I465" s="76"/>
    </row>
    <row r="466" ht="15.75" customHeight="1">
      <c r="A466" s="66"/>
      <c r="H466" s="76"/>
      <c r="I466" s="76"/>
    </row>
    <row r="467" ht="15.75" customHeight="1">
      <c r="A467" s="66"/>
      <c r="H467" s="76"/>
      <c r="I467" s="76"/>
    </row>
    <row r="468" ht="15.75" customHeight="1">
      <c r="A468" s="66"/>
      <c r="H468" s="76"/>
      <c r="I468" s="76"/>
    </row>
    <row r="469" ht="15.75" customHeight="1">
      <c r="A469" s="66"/>
      <c r="H469" s="76"/>
      <c r="I469" s="76"/>
    </row>
    <row r="470" ht="15.75" customHeight="1">
      <c r="A470" s="66"/>
      <c r="H470" s="76"/>
      <c r="I470" s="76"/>
    </row>
    <row r="471" ht="15.75" customHeight="1">
      <c r="A471" s="66"/>
      <c r="H471" s="76"/>
      <c r="I471" s="76"/>
    </row>
    <row r="472" ht="15.75" customHeight="1">
      <c r="A472" s="66"/>
      <c r="H472" s="76"/>
      <c r="I472" s="76"/>
    </row>
    <row r="473" ht="15.75" customHeight="1">
      <c r="A473" s="66"/>
      <c r="H473" s="76"/>
      <c r="I473" s="76"/>
    </row>
    <row r="474" ht="15.75" customHeight="1">
      <c r="A474" s="66"/>
      <c r="H474" s="76"/>
      <c r="I474" s="76"/>
    </row>
    <row r="475" ht="15.75" customHeight="1">
      <c r="A475" s="66"/>
      <c r="H475" s="76"/>
      <c r="I475" s="76"/>
    </row>
    <row r="476" ht="15.75" customHeight="1">
      <c r="A476" s="66"/>
      <c r="H476" s="76"/>
      <c r="I476" s="76"/>
    </row>
    <row r="477" ht="15.75" customHeight="1">
      <c r="A477" s="66"/>
      <c r="H477" s="76"/>
      <c r="I477" s="76"/>
    </row>
    <row r="478" ht="15.75" customHeight="1">
      <c r="A478" s="66"/>
      <c r="H478" s="76"/>
      <c r="I478" s="76"/>
    </row>
    <row r="479" ht="15.75" customHeight="1">
      <c r="A479" s="66"/>
      <c r="H479" s="76"/>
      <c r="I479" s="76"/>
    </row>
    <row r="480" ht="15.75" customHeight="1">
      <c r="A480" s="66"/>
      <c r="H480" s="76"/>
      <c r="I480" s="76"/>
    </row>
    <row r="481" ht="15.75" customHeight="1">
      <c r="A481" s="66"/>
      <c r="H481" s="76"/>
      <c r="I481" s="76"/>
    </row>
    <row r="482" ht="15.75" customHeight="1">
      <c r="A482" s="66"/>
      <c r="H482" s="76"/>
      <c r="I482" s="76"/>
    </row>
    <row r="483" ht="15.75" customHeight="1">
      <c r="A483" s="66"/>
      <c r="H483" s="76"/>
      <c r="I483" s="76"/>
    </row>
    <row r="484" ht="15.75" customHeight="1">
      <c r="A484" s="66"/>
      <c r="H484" s="76"/>
      <c r="I484" s="76"/>
    </row>
    <row r="485" ht="15.75" customHeight="1">
      <c r="A485" s="66"/>
      <c r="H485" s="76"/>
      <c r="I485" s="76"/>
    </row>
    <row r="486" ht="15.75" customHeight="1">
      <c r="A486" s="66"/>
      <c r="H486" s="76"/>
      <c r="I486" s="76"/>
    </row>
    <row r="487" ht="15.75" customHeight="1">
      <c r="A487" s="66"/>
      <c r="H487" s="76"/>
      <c r="I487" s="76"/>
    </row>
    <row r="488" ht="15.75" customHeight="1">
      <c r="A488" s="66"/>
      <c r="H488" s="76"/>
      <c r="I488" s="76"/>
    </row>
    <row r="489" ht="15.75" customHeight="1">
      <c r="A489" s="66"/>
      <c r="H489" s="76"/>
      <c r="I489" s="76"/>
    </row>
    <row r="490" ht="15.75" customHeight="1">
      <c r="A490" s="66"/>
      <c r="H490" s="76"/>
      <c r="I490" s="76"/>
    </row>
    <row r="491" ht="15.75" customHeight="1">
      <c r="A491" s="66"/>
      <c r="H491" s="76"/>
      <c r="I491" s="76"/>
    </row>
    <row r="492" ht="15.75" customHeight="1">
      <c r="A492" s="66"/>
      <c r="H492" s="76"/>
      <c r="I492" s="76"/>
    </row>
    <row r="493" ht="15.75" customHeight="1">
      <c r="A493" s="66"/>
      <c r="H493" s="76"/>
      <c r="I493" s="76"/>
    </row>
    <row r="494" ht="15.75" customHeight="1">
      <c r="A494" s="66"/>
      <c r="H494" s="76"/>
      <c r="I494" s="76"/>
    </row>
    <row r="495" ht="15.75" customHeight="1">
      <c r="A495" s="66"/>
      <c r="H495" s="76"/>
      <c r="I495" s="76"/>
    </row>
    <row r="496" ht="15.75" customHeight="1">
      <c r="A496" s="66"/>
      <c r="H496" s="76"/>
      <c r="I496" s="76"/>
    </row>
    <row r="497" ht="15.75" customHeight="1">
      <c r="A497" s="66"/>
      <c r="H497" s="76"/>
      <c r="I497" s="76"/>
    </row>
    <row r="498" ht="15.75" customHeight="1">
      <c r="A498" s="66"/>
      <c r="H498" s="76"/>
      <c r="I498" s="76"/>
    </row>
    <row r="499" ht="15.75" customHeight="1">
      <c r="A499" s="66"/>
      <c r="H499" s="76"/>
      <c r="I499" s="76"/>
    </row>
    <row r="500" ht="15.75" customHeight="1">
      <c r="A500" s="66"/>
      <c r="H500" s="76"/>
      <c r="I500" s="76"/>
    </row>
    <row r="501" ht="15.75" customHeight="1">
      <c r="A501" s="66"/>
      <c r="H501" s="76"/>
      <c r="I501" s="76"/>
    </row>
    <row r="502" ht="15.75" customHeight="1">
      <c r="A502" s="66"/>
      <c r="H502" s="76"/>
      <c r="I502" s="76"/>
    </row>
    <row r="503" ht="15.75" customHeight="1">
      <c r="A503" s="66"/>
      <c r="H503" s="76"/>
      <c r="I503" s="76"/>
    </row>
    <row r="504" ht="15.75" customHeight="1">
      <c r="A504" s="66"/>
      <c r="H504" s="76"/>
      <c r="I504" s="76"/>
    </row>
    <row r="505" ht="15.75" customHeight="1">
      <c r="A505" s="66"/>
      <c r="H505" s="76"/>
      <c r="I505" s="76"/>
    </row>
    <row r="506" ht="15.75" customHeight="1">
      <c r="A506" s="66"/>
      <c r="H506" s="76"/>
      <c r="I506" s="76"/>
    </row>
    <row r="507" ht="15.75" customHeight="1">
      <c r="A507" s="66"/>
      <c r="H507" s="76"/>
      <c r="I507" s="76"/>
    </row>
    <row r="508" ht="15.75" customHeight="1">
      <c r="A508" s="66"/>
      <c r="H508" s="76"/>
      <c r="I508" s="76"/>
    </row>
    <row r="509" ht="15.75" customHeight="1">
      <c r="A509" s="66"/>
      <c r="H509" s="76"/>
      <c r="I509" s="76"/>
    </row>
    <row r="510" ht="15.75" customHeight="1">
      <c r="A510" s="66"/>
      <c r="H510" s="76"/>
      <c r="I510" s="76"/>
    </row>
    <row r="511" ht="15.75" customHeight="1">
      <c r="A511" s="66"/>
      <c r="H511" s="76"/>
      <c r="I511" s="76"/>
    </row>
    <row r="512" ht="15.75" customHeight="1">
      <c r="A512" s="66"/>
      <c r="H512" s="76"/>
      <c r="I512" s="76"/>
    </row>
    <row r="513" ht="15.75" customHeight="1">
      <c r="A513" s="66"/>
      <c r="H513" s="76"/>
      <c r="I513" s="76"/>
    </row>
    <row r="514" ht="15.75" customHeight="1">
      <c r="A514" s="66"/>
      <c r="H514" s="76"/>
      <c r="I514" s="76"/>
    </row>
    <row r="515" ht="15.75" customHeight="1">
      <c r="A515" s="66"/>
      <c r="H515" s="76"/>
      <c r="I515" s="76"/>
    </row>
    <row r="516" ht="15.75" customHeight="1">
      <c r="A516" s="66"/>
      <c r="H516" s="76"/>
      <c r="I516" s="76"/>
    </row>
    <row r="517" ht="15.75" customHeight="1">
      <c r="A517" s="66"/>
      <c r="H517" s="76"/>
      <c r="I517" s="76"/>
    </row>
    <row r="518" ht="15.75" customHeight="1">
      <c r="A518" s="66"/>
      <c r="H518" s="76"/>
      <c r="I518" s="76"/>
    </row>
    <row r="519" ht="15.75" customHeight="1">
      <c r="A519" s="66"/>
      <c r="H519" s="76"/>
      <c r="I519" s="76"/>
    </row>
    <row r="520" ht="15.75" customHeight="1">
      <c r="A520" s="66"/>
      <c r="H520" s="76"/>
      <c r="I520" s="76"/>
    </row>
    <row r="521" ht="15.75" customHeight="1">
      <c r="A521" s="66"/>
      <c r="H521" s="76"/>
      <c r="I521" s="76"/>
    </row>
    <row r="522" ht="15.75" customHeight="1">
      <c r="A522" s="66"/>
      <c r="H522" s="76"/>
      <c r="I522" s="76"/>
    </row>
    <row r="523" ht="15.75" customHeight="1">
      <c r="A523" s="66"/>
      <c r="H523" s="76"/>
      <c r="I523" s="76"/>
    </row>
    <row r="524" ht="15.75" customHeight="1">
      <c r="A524" s="66"/>
      <c r="H524" s="76"/>
      <c r="I524" s="76"/>
    </row>
    <row r="525" ht="15.75" customHeight="1">
      <c r="A525" s="66"/>
      <c r="H525" s="76"/>
      <c r="I525" s="76"/>
    </row>
    <row r="526" ht="15.75" customHeight="1">
      <c r="A526" s="66"/>
      <c r="H526" s="76"/>
      <c r="I526" s="76"/>
    </row>
    <row r="527" ht="15.75" customHeight="1">
      <c r="A527" s="66"/>
      <c r="H527" s="76"/>
      <c r="I527" s="76"/>
    </row>
    <row r="528" ht="15.75" customHeight="1">
      <c r="A528" s="66"/>
      <c r="H528" s="76"/>
      <c r="I528" s="76"/>
    </row>
    <row r="529" ht="15.75" customHeight="1">
      <c r="A529" s="66"/>
      <c r="H529" s="76"/>
      <c r="I529" s="76"/>
    </row>
    <row r="530" ht="15.75" customHeight="1">
      <c r="A530" s="66"/>
      <c r="H530" s="76"/>
      <c r="I530" s="76"/>
    </row>
    <row r="531" ht="15.75" customHeight="1">
      <c r="A531" s="66"/>
      <c r="H531" s="76"/>
      <c r="I531" s="76"/>
    </row>
    <row r="532" ht="15.75" customHeight="1">
      <c r="A532" s="66"/>
      <c r="H532" s="76"/>
      <c r="I532" s="76"/>
    </row>
    <row r="533" ht="15.75" customHeight="1">
      <c r="A533" s="66"/>
      <c r="H533" s="76"/>
      <c r="I533" s="76"/>
    </row>
    <row r="534" ht="15.75" customHeight="1">
      <c r="A534" s="66"/>
      <c r="H534" s="76"/>
      <c r="I534" s="76"/>
    </row>
    <row r="535" ht="15.75" customHeight="1">
      <c r="A535" s="66"/>
      <c r="H535" s="76"/>
      <c r="I535" s="76"/>
    </row>
    <row r="536" ht="15.75" customHeight="1">
      <c r="A536" s="66"/>
      <c r="H536" s="76"/>
      <c r="I536" s="76"/>
    </row>
    <row r="537" ht="15.75" customHeight="1">
      <c r="A537" s="66"/>
      <c r="H537" s="76"/>
      <c r="I537" s="76"/>
    </row>
    <row r="538" ht="15.75" customHeight="1">
      <c r="A538" s="66"/>
      <c r="H538" s="76"/>
      <c r="I538" s="76"/>
    </row>
    <row r="539" ht="15.75" customHeight="1">
      <c r="A539" s="66"/>
      <c r="H539" s="76"/>
      <c r="I539" s="76"/>
    </row>
    <row r="540" ht="15.75" customHeight="1">
      <c r="A540" s="66"/>
      <c r="H540" s="76"/>
      <c r="I540" s="76"/>
    </row>
    <row r="541" ht="15.75" customHeight="1">
      <c r="A541" s="66"/>
      <c r="H541" s="76"/>
      <c r="I541" s="76"/>
    </row>
    <row r="542" ht="15.75" customHeight="1">
      <c r="A542" s="66"/>
      <c r="H542" s="76"/>
      <c r="I542" s="76"/>
    </row>
    <row r="543" ht="15.75" customHeight="1">
      <c r="A543" s="66"/>
      <c r="H543" s="76"/>
      <c r="I543" s="76"/>
    </row>
    <row r="544" ht="15.75" customHeight="1">
      <c r="A544" s="66"/>
      <c r="H544" s="76"/>
      <c r="I544" s="76"/>
    </row>
    <row r="545" ht="15.75" customHeight="1">
      <c r="A545" s="66"/>
      <c r="H545" s="76"/>
      <c r="I545" s="76"/>
    </row>
    <row r="546" ht="15.75" customHeight="1">
      <c r="A546" s="66"/>
      <c r="H546" s="76"/>
      <c r="I546" s="76"/>
    </row>
    <row r="547" ht="15.75" customHeight="1">
      <c r="A547" s="66"/>
      <c r="H547" s="76"/>
      <c r="I547" s="76"/>
    </row>
    <row r="548" ht="15.75" customHeight="1">
      <c r="A548" s="66"/>
      <c r="H548" s="76"/>
      <c r="I548" s="76"/>
    </row>
    <row r="549" ht="15.75" customHeight="1">
      <c r="A549" s="66"/>
      <c r="H549" s="76"/>
      <c r="I549" s="76"/>
    </row>
    <row r="550" ht="15.75" customHeight="1">
      <c r="A550" s="66"/>
      <c r="H550" s="76"/>
      <c r="I550" s="76"/>
    </row>
    <row r="551" ht="15.75" customHeight="1">
      <c r="A551" s="66"/>
      <c r="H551" s="76"/>
      <c r="I551" s="76"/>
    </row>
    <row r="552" ht="15.75" customHeight="1">
      <c r="A552" s="66"/>
      <c r="H552" s="76"/>
      <c r="I552" s="76"/>
    </row>
    <row r="553" ht="15.75" customHeight="1">
      <c r="A553" s="66"/>
      <c r="H553" s="76"/>
      <c r="I553" s="76"/>
    </row>
    <row r="554" ht="15.75" customHeight="1">
      <c r="A554" s="66"/>
      <c r="H554" s="76"/>
      <c r="I554" s="76"/>
    </row>
    <row r="555" ht="15.75" customHeight="1">
      <c r="A555" s="66"/>
      <c r="H555" s="76"/>
      <c r="I555" s="76"/>
    </row>
    <row r="556" ht="15.75" customHeight="1">
      <c r="A556" s="66"/>
      <c r="H556" s="76"/>
      <c r="I556" s="76"/>
    </row>
    <row r="557" ht="15.75" customHeight="1">
      <c r="A557" s="66"/>
      <c r="H557" s="76"/>
      <c r="I557" s="76"/>
    </row>
    <row r="558" ht="15.75" customHeight="1">
      <c r="A558" s="66"/>
      <c r="H558" s="76"/>
      <c r="I558" s="76"/>
    </row>
    <row r="559" ht="15.75" customHeight="1">
      <c r="A559" s="66"/>
      <c r="H559" s="76"/>
      <c r="I559" s="76"/>
    </row>
    <row r="560" ht="15.75" customHeight="1">
      <c r="A560" s="66"/>
      <c r="H560" s="76"/>
      <c r="I560" s="76"/>
    </row>
    <row r="561" ht="15.75" customHeight="1">
      <c r="A561" s="66"/>
      <c r="H561" s="76"/>
      <c r="I561" s="76"/>
    </row>
    <row r="562" ht="15.75" customHeight="1">
      <c r="A562" s="66"/>
      <c r="H562" s="76"/>
      <c r="I562" s="76"/>
    </row>
    <row r="563" ht="15.75" customHeight="1">
      <c r="A563" s="66"/>
      <c r="H563" s="76"/>
      <c r="I563" s="76"/>
    </row>
    <row r="564" ht="15.75" customHeight="1">
      <c r="A564" s="66"/>
      <c r="H564" s="76"/>
      <c r="I564" s="76"/>
    </row>
    <row r="565" ht="15.75" customHeight="1">
      <c r="A565" s="66"/>
      <c r="H565" s="76"/>
      <c r="I565" s="76"/>
    </row>
    <row r="566" ht="15.75" customHeight="1">
      <c r="A566" s="66"/>
      <c r="H566" s="76"/>
      <c r="I566" s="76"/>
    </row>
    <row r="567" ht="15.75" customHeight="1">
      <c r="A567" s="66"/>
      <c r="H567" s="76"/>
      <c r="I567" s="76"/>
    </row>
    <row r="568" ht="15.75" customHeight="1">
      <c r="A568" s="66"/>
      <c r="H568" s="76"/>
      <c r="I568" s="76"/>
    </row>
    <row r="569" ht="15.75" customHeight="1">
      <c r="A569" s="66"/>
      <c r="H569" s="76"/>
      <c r="I569" s="76"/>
    </row>
    <row r="570" ht="15.75" customHeight="1">
      <c r="A570" s="66"/>
      <c r="H570" s="76"/>
      <c r="I570" s="76"/>
    </row>
    <row r="571" ht="15.75" customHeight="1">
      <c r="A571" s="66"/>
      <c r="H571" s="76"/>
      <c r="I571" s="76"/>
    </row>
    <row r="572" ht="15.75" customHeight="1">
      <c r="A572" s="66"/>
      <c r="H572" s="76"/>
      <c r="I572" s="76"/>
    </row>
    <row r="573" ht="15.75" customHeight="1">
      <c r="A573" s="66"/>
      <c r="H573" s="76"/>
      <c r="I573" s="76"/>
    </row>
    <row r="574" ht="15.75" customHeight="1">
      <c r="A574" s="66"/>
      <c r="H574" s="76"/>
      <c r="I574" s="76"/>
    </row>
    <row r="575" ht="15.75" customHeight="1">
      <c r="A575" s="66"/>
      <c r="H575" s="76"/>
      <c r="I575" s="76"/>
    </row>
    <row r="576" ht="15.75" customHeight="1">
      <c r="A576" s="66"/>
      <c r="H576" s="76"/>
      <c r="I576" s="76"/>
    </row>
    <row r="577" ht="15.75" customHeight="1">
      <c r="A577" s="66"/>
      <c r="H577" s="76"/>
      <c r="I577" s="76"/>
    </row>
    <row r="578" ht="15.75" customHeight="1">
      <c r="A578" s="66"/>
      <c r="H578" s="76"/>
      <c r="I578" s="76"/>
    </row>
    <row r="579" ht="15.75" customHeight="1">
      <c r="A579" s="66"/>
      <c r="H579" s="76"/>
      <c r="I579" s="76"/>
    </row>
    <row r="580" ht="15.75" customHeight="1">
      <c r="A580" s="66"/>
      <c r="H580" s="76"/>
      <c r="I580" s="76"/>
    </row>
    <row r="581" ht="15.75" customHeight="1">
      <c r="A581" s="66"/>
      <c r="H581" s="76"/>
      <c r="I581" s="76"/>
    </row>
    <row r="582" ht="15.75" customHeight="1">
      <c r="A582" s="66"/>
      <c r="H582" s="76"/>
      <c r="I582" s="76"/>
    </row>
    <row r="583" ht="15.75" customHeight="1">
      <c r="A583" s="66"/>
      <c r="H583" s="76"/>
      <c r="I583" s="76"/>
    </row>
    <row r="584" ht="15.75" customHeight="1">
      <c r="A584" s="66"/>
      <c r="H584" s="76"/>
      <c r="I584" s="76"/>
    </row>
    <row r="585" ht="15.75" customHeight="1">
      <c r="A585" s="66"/>
      <c r="H585" s="76"/>
      <c r="I585" s="76"/>
    </row>
    <row r="586" ht="15.75" customHeight="1">
      <c r="A586" s="66"/>
      <c r="H586" s="76"/>
      <c r="I586" s="76"/>
    </row>
    <row r="587" ht="15.75" customHeight="1">
      <c r="A587" s="66"/>
      <c r="H587" s="76"/>
      <c r="I587" s="76"/>
    </row>
    <row r="588" ht="15.75" customHeight="1">
      <c r="A588" s="66"/>
      <c r="H588" s="76"/>
      <c r="I588" s="76"/>
    </row>
    <row r="589" ht="15.75" customHeight="1">
      <c r="A589" s="66"/>
      <c r="H589" s="76"/>
      <c r="I589" s="76"/>
    </row>
    <row r="590" ht="15.75" customHeight="1">
      <c r="A590" s="66"/>
      <c r="H590" s="76"/>
      <c r="I590" s="76"/>
    </row>
    <row r="591" ht="15.75" customHeight="1">
      <c r="A591" s="66"/>
      <c r="H591" s="76"/>
      <c r="I591" s="76"/>
    </row>
    <row r="592" ht="15.75" customHeight="1">
      <c r="A592" s="66"/>
      <c r="H592" s="76"/>
      <c r="I592" s="76"/>
    </row>
    <row r="593" ht="15.75" customHeight="1">
      <c r="A593" s="66"/>
      <c r="H593" s="76"/>
      <c r="I593" s="76"/>
    </row>
    <row r="594" ht="15.75" customHeight="1">
      <c r="A594" s="66"/>
      <c r="H594" s="76"/>
      <c r="I594" s="76"/>
    </row>
    <row r="595" ht="15.75" customHeight="1">
      <c r="A595" s="66"/>
      <c r="H595" s="76"/>
      <c r="I595" s="76"/>
    </row>
    <row r="596" ht="15.75" customHeight="1">
      <c r="A596" s="66"/>
      <c r="H596" s="76"/>
      <c r="I596" s="76"/>
    </row>
    <row r="597" ht="15.75" customHeight="1">
      <c r="A597" s="66"/>
      <c r="H597" s="76"/>
      <c r="I597" s="76"/>
    </row>
    <row r="598" ht="15.75" customHeight="1">
      <c r="A598" s="66"/>
      <c r="H598" s="76"/>
      <c r="I598" s="76"/>
    </row>
    <row r="599" ht="15.75" customHeight="1">
      <c r="A599" s="66"/>
      <c r="H599" s="76"/>
      <c r="I599" s="76"/>
    </row>
    <row r="600" ht="15.75" customHeight="1">
      <c r="A600" s="66"/>
      <c r="H600" s="76"/>
      <c r="I600" s="76"/>
    </row>
    <row r="601" ht="15.75" customHeight="1">
      <c r="A601" s="66"/>
      <c r="H601" s="76"/>
      <c r="I601" s="76"/>
    </row>
    <row r="602" ht="15.75" customHeight="1">
      <c r="A602" s="66"/>
      <c r="H602" s="76"/>
      <c r="I602" s="76"/>
    </row>
    <row r="603" ht="15.75" customHeight="1">
      <c r="A603" s="66"/>
      <c r="H603" s="76"/>
      <c r="I603" s="76"/>
    </row>
    <row r="604" ht="15.75" customHeight="1">
      <c r="A604" s="66"/>
      <c r="H604" s="76"/>
      <c r="I604" s="76"/>
    </row>
    <row r="605" ht="15.75" customHeight="1">
      <c r="A605" s="66"/>
      <c r="H605" s="76"/>
      <c r="I605" s="76"/>
    </row>
    <row r="606" ht="15.75" customHeight="1">
      <c r="A606" s="66"/>
      <c r="H606" s="76"/>
      <c r="I606" s="76"/>
    </row>
    <row r="607" ht="15.75" customHeight="1">
      <c r="A607" s="66"/>
      <c r="H607" s="76"/>
      <c r="I607" s="76"/>
    </row>
    <row r="608" ht="15.75" customHeight="1">
      <c r="A608" s="66"/>
      <c r="H608" s="76"/>
      <c r="I608" s="76"/>
    </row>
    <row r="609" ht="15.75" customHeight="1">
      <c r="A609" s="66"/>
      <c r="H609" s="76"/>
      <c r="I609" s="76"/>
    </row>
    <row r="610" ht="15.75" customHeight="1">
      <c r="A610" s="66"/>
      <c r="H610" s="76"/>
      <c r="I610" s="76"/>
    </row>
    <row r="611" ht="15.75" customHeight="1">
      <c r="A611" s="66"/>
      <c r="H611" s="76"/>
      <c r="I611" s="76"/>
    </row>
    <row r="612" ht="15.75" customHeight="1">
      <c r="A612" s="66"/>
      <c r="H612" s="76"/>
      <c r="I612" s="76"/>
    </row>
    <row r="613" ht="15.75" customHeight="1">
      <c r="A613" s="66"/>
      <c r="H613" s="76"/>
      <c r="I613" s="76"/>
    </row>
    <row r="614" ht="15.75" customHeight="1">
      <c r="A614" s="66"/>
      <c r="H614" s="76"/>
      <c r="I614" s="76"/>
    </row>
    <row r="615" ht="15.75" customHeight="1">
      <c r="A615" s="66"/>
      <c r="H615" s="76"/>
      <c r="I615" s="76"/>
    </row>
    <row r="616" ht="15.75" customHeight="1">
      <c r="A616" s="66"/>
      <c r="H616" s="76"/>
      <c r="I616" s="76"/>
    </row>
    <row r="617" ht="15.75" customHeight="1">
      <c r="A617" s="66"/>
      <c r="H617" s="76"/>
      <c r="I617" s="76"/>
    </row>
    <row r="618" ht="15.75" customHeight="1">
      <c r="A618" s="66"/>
      <c r="H618" s="76"/>
      <c r="I618" s="76"/>
    </row>
    <row r="619" ht="15.75" customHeight="1">
      <c r="A619" s="66"/>
      <c r="H619" s="76"/>
      <c r="I619" s="76"/>
    </row>
    <row r="620" ht="15.75" customHeight="1">
      <c r="A620" s="66"/>
      <c r="H620" s="76"/>
      <c r="I620" s="76"/>
    </row>
    <row r="621" ht="15.75" customHeight="1">
      <c r="A621" s="66"/>
      <c r="H621" s="76"/>
      <c r="I621" s="76"/>
    </row>
    <row r="622" ht="15.75" customHeight="1">
      <c r="A622" s="66"/>
      <c r="H622" s="76"/>
      <c r="I622" s="76"/>
    </row>
    <row r="623" ht="15.75" customHeight="1">
      <c r="A623" s="66"/>
      <c r="H623" s="76"/>
      <c r="I623" s="76"/>
    </row>
    <row r="624" ht="15.75" customHeight="1">
      <c r="A624" s="66"/>
      <c r="H624" s="76"/>
      <c r="I624" s="76"/>
    </row>
    <row r="625" ht="15.75" customHeight="1">
      <c r="A625" s="66"/>
      <c r="H625" s="76"/>
      <c r="I625" s="76"/>
    </row>
    <row r="626" ht="15.75" customHeight="1">
      <c r="A626" s="66"/>
      <c r="H626" s="76"/>
      <c r="I626" s="76"/>
    </row>
    <row r="627" ht="15.75" customHeight="1">
      <c r="A627" s="66"/>
      <c r="H627" s="76"/>
      <c r="I627" s="76"/>
    </row>
    <row r="628" ht="15.75" customHeight="1">
      <c r="A628" s="66"/>
      <c r="H628" s="76"/>
      <c r="I628" s="76"/>
    </row>
    <row r="629" ht="15.75" customHeight="1">
      <c r="A629" s="66"/>
      <c r="H629" s="76"/>
      <c r="I629" s="76"/>
    </row>
    <row r="630" ht="15.75" customHeight="1">
      <c r="A630" s="66"/>
      <c r="H630" s="76"/>
      <c r="I630" s="76"/>
    </row>
    <row r="631" ht="15.75" customHeight="1">
      <c r="A631" s="66"/>
      <c r="H631" s="76"/>
      <c r="I631" s="76"/>
    </row>
    <row r="632" ht="15.75" customHeight="1">
      <c r="A632" s="66"/>
      <c r="H632" s="76"/>
      <c r="I632" s="76"/>
    </row>
    <row r="633" ht="15.75" customHeight="1">
      <c r="A633" s="66"/>
      <c r="H633" s="76"/>
      <c r="I633" s="76"/>
    </row>
    <row r="634" ht="15.75" customHeight="1">
      <c r="A634" s="66"/>
      <c r="H634" s="76"/>
      <c r="I634" s="76"/>
    </row>
    <row r="635" ht="15.75" customHeight="1">
      <c r="A635" s="66"/>
      <c r="H635" s="76"/>
      <c r="I635" s="76"/>
    </row>
    <row r="636" ht="15.75" customHeight="1">
      <c r="A636" s="66"/>
      <c r="H636" s="76"/>
      <c r="I636" s="76"/>
    </row>
    <row r="637" ht="15.75" customHeight="1">
      <c r="A637" s="66"/>
      <c r="H637" s="76"/>
      <c r="I637" s="76"/>
    </row>
    <row r="638" ht="15.75" customHeight="1">
      <c r="A638" s="66"/>
      <c r="H638" s="76"/>
      <c r="I638" s="76"/>
    </row>
    <row r="639" ht="15.75" customHeight="1">
      <c r="A639" s="66"/>
      <c r="H639" s="76"/>
      <c r="I639" s="76"/>
    </row>
    <row r="640" ht="15.75" customHeight="1">
      <c r="A640" s="66"/>
      <c r="H640" s="76"/>
      <c r="I640" s="76"/>
    </row>
    <row r="641" ht="15.75" customHeight="1">
      <c r="A641" s="66"/>
      <c r="H641" s="76"/>
      <c r="I641" s="76"/>
    </row>
    <row r="642" ht="15.75" customHeight="1">
      <c r="A642" s="66"/>
      <c r="H642" s="76"/>
      <c r="I642" s="76"/>
    </row>
    <row r="643" ht="15.75" customHeight="1">
      <c r="A643" s="66"/>
      <c r="H643" s="76"/>
      <c r="I643" s="76"/>
    </row>
    <row r="644" ht="15.75" customHeight="1">
      <c r="A644" s="66"/>
      <c r="H644" s="76"/>
      <c r="I644" s="76"/>
    </row>
    <row r="645" ht="15.75" customHeight="1">
      <c r="A645" s="66"/>
      <c r="H645" s="76"/>
      <c r="I645" s="76"/>
    </row>
    <row r="646" ht="15.75" customHeight="1">
      <c r="A646" s="66"/>
      <c r="H646" s="76"/>
      <c r="I646" s="76"/>
    </row>
    <row r="647" ht="15.75" customHeight="1">
      <c r="A647" s="66"/>
      <c r="H647" s="76"/>
      <c r="I647" s="76"/>
    </row>
    <row r="648" ht="15.75" customHeight="1">
      <c r="A648" s="66"/>
      <c r="H648" s="76"/>
      <c r="I648" s="76"/>
    </row>
    <row r="649" ht="15.75" customHeight="1">
      <c r="A649" s="66"/>
      <c r="H649" s="76"/>
      <c r="I649" s="76"/>
    </row>
    <row r="650" ht="15.75" customHeight="1">
      <c r="A650" s="66"/>
      <c r="H650" s="76"/>
      <c r="I650" s="76"/>
    </row>
    <row r="651" ht="15.75" customHeight="1">
      <c r="A651" s="66"/>
      <c r="H651" s="76"/>
      <c r="I651" s="76"/>
    </row>
    <row r="652" ht="15.75" customHeight="1">
      <c r="A652" s="66"/>
      <c r="H652" s="76"/>
      <c r="I652" s="76"/>
    </row>
    <row r="653" ht="15.75" customHeight="1">
      <c r="A653" s="66"/>
      <c r="H653" s="76"/>
      <c r="I653" s="76"/>
    </row>
    <row r="654" ht="15.75" customHeight="1">
      <c r="A654" s="66"/>
      <c r="H654" s="76"/>
      <c r="I654" s="76"/>
    </row>
    <row r="655" ht="15.75" customHeight="1">
      <c r="A655" s="66"/>
      <c r="H655" s="76"/>
      <c r="I655" s="76"/>
    </row>
    <row r="656" ht="15.75" customHeight="1">
      <c r="A656" s="66"/>
      <c r="H656" s="76"/>
      <c r="I656" s="76"/>
    </row>
    <row r="657" ht="15.75" customHeight="1">
      <c r="A657" s="66"/>
      <c r="H657" s="76"/>
      <c r="I657" s="76"/>
    </row>
    <row r="658" ht="15.75" customHeight="1">
      <c r="A658" s="66"/>
      <c r="H658" s="76"/>
      <c r="I658" s="76"/>
    </row>
    <row r="659" ht="15.75" customHeight="1">
      <c r="A659" s="66"/>
      <c r="H659" s="76"/>
      <c r="I659" s="76"/>
    </row>
    <row r="660" ht="15.75" customHeight="1">
      <c r="A660" s="66"/>
      <c r="H660" s="76"/>
      <c r="I660" s="76"/>
    </row>
    <row r="661" ht="15.75" customHeight="1">
      <c r="A661" s="66"/>
      <c r="H661" s="76"/>
      <c r="I661" s="76"/>
    </row>
    <row r="662" ht="15.75" customHeight="1">
      <c r="A662" s="66"/>
      <c r="H662" s="76"/>
      <c r="I662" s="76"/>
    </row>
    <row r="663" ht="15.75" customHeight="1">
      <c r="A663" s="66"/>
      <c r="H663" s="76"/>
      <c r="I663" s="76"/>
    </row>
    <row r="664" ht="15.75" customHeight="1">
      <c r="A664" s="66"/>
      <c r="H664" s="76"/>
      <c r="I664" s="76"/>
    </row>
    <row r="665" ht="15.75" customHeight="1">
      <c r="A665" s="66"/>
      <c r="H665" s="76"/>
      <c r="I665" s="76"/>
    </row>
    <row r="666" ht="15.75" customHeight="1">
      <c r="A666" s="66"/>
      <c r="H666" s="76"/>
      <c r="I666" s="76"/>
    </row>
    <row r="667" ht="15.75" customHeight="1">
      <c r="A667" s="66"/>
      <c r="H667" s="76"/>
      <c r="I667" s="76"/>
    </row>
    <row r="668" ht="15.75" customHeight="1">
      <c r="A668" s="66"/>
      <c r="H668" s="76"/>
      <c r="I668" s="76"/>
    </row>
    <row r="669" ht="15.75" customHeight="1">
      <c r="A669" s="66"/>
      <c r="H669" s="76"/>
      <c r="I669" s="76"/>
    </row>
    <row r="670" ht="15.75" customHeight="1">
      <c r="A670" s="66"/>
      <c r="H670" s="76"/>
      <c r="I670" s="76"/>
    </row>
    <row r="671" ht="15.75" customHeight="1">
      <c r="A671" s="66"/>
      <c r="H671" s="76"/>
      <c r="I671" s="76"/>
    </row>
    <row r="672" ht="15.75" customHeight="1">
      <c r="A672" s="66"/>
      <c r="H672" s="76"/>
      <c r="I672" s="76"/>
    </row>
    <row r="673" ht="15.75" customHeight="1">
      <c r="A673" s="66"/>
      <c r="H673" s="76"/>
      <c r="I673" s="76"/>
    </row>
    <row r="674" ht="15.75" customHeight="1">
      <c r="A674" s="66"/>
      <c r="H674" s="76"/>
      <c r="I674" s="76"/>
    </row>
    <row r="675" ht="15.75" customHeight="1">
      <c r="A675" s="66"/>
      <c r="H675" s="76"/>
      <c r="I675" s="76"/>
    </row>
    <row r="676" ht="15.75" customHeight="1">
      <c r="A676" s="66"/>
      <c r="H676" s="76"/>
      <c r="I676" s="76"/>
    </row>
    <row r="677" ht="15.75" customHeight="1">
      <c r="A677" s="66"/>
      <c r="H677" s="76"/>
      <c r="I677" s="76"/>
    </row>
    <row r="678" ht="15.75" customHeight="1">
      <c r="A678" s="66"/>
      <c r="H678" s="76"/>
      <c r="I678" s="76"/>
    </row>
    <row r="679" ht="15.75" customHeight="1">
      <c r="A679" s="66"/>
      <c r="H679" s="76"/>
      <c r="I679" s="76"/>
    </row>
    <row r="680" ht="15.75" customHeight="1">
      <c r="A680" s="66"/>
      <c r="H680" s="76"/>
      <c r="I680" s="76"/>
    </row>
    <row r="681" ht="15.75" customHeight="1">
      <c r="A681" s="66"/>
      <c r="H681" s="76"/>
      <c r="I681" s="76"/>
    </row>
    <row r="682" ht="15.75" customHeight="1">
      <c r="A682" s="66"/>
      <c r="H682" s="76"/>
      <c r="I682" s="76"/>
    </row>
    <row r="683" ht="15.75" customHeight="1">
      <c r="A683" s="66"/>
      <c r="H683" s="76"/>
      <c r="I683" s="76"/>
    </row>
    <row r="684" ht="15.75" customHeight="1">
      <c r="A684" s="66"/>
      <c r="H684" s="76"/>
      <c r="I684" s="76"/>
    </row>
    <row r="685" ht="15.75" customHeight="1">
      <c r="A685" s="66"/>
      <c r="H685" s="76"/>
      <c r="I685" s="76"/>
    </row>
    <row r="686" ht="15.75" customHeight="1">
      <c r="A686" s="66"/>
      <c r="H686" s="76"/>
      <c r="I686" s="76"/>
    </row>
    <row r="687" ht="15.75" customHeight="1">
      <c r="A687" s="66"/>
      <c r="H687" s="76"/>
      <c r="I687" s="76"/>
    </row>
    <row r="688" ht="15.75" customHeight="1">
      <c r="A688" s="66"/>
      <c r="H688" s="76"/>
      <c r="I688" s="76"/>
    </row>
    <row r="689" ht="15.75" customHeight="1">
      <c r="A689" s="66"/>
      <c r="H689" s="76"/>
      <c r="I689" s="76"/>
    </row>
    <row r="690" ht="15.75" customHeight="1">
      <c r="A690" s="66"/>
      <c r="H690" s="76"/>
      <c r="I690" s="76"/>
    </row>
    <row r="691" ht="15.75" customHeight="1">
      <c r="A691" s="66"/>
      <c r="H691" s="76"/>
      <c r="I691" s="76"/>
    </row>
    <row r="692" ht="15.75" customHeight="1">
      <c r="A692" s="66"/>
      <c r="H692" s="76"/>
      <c r="I692" s="76"/>
    </row>
    <row r="693" ht="15.75" customHeight="1">
      <c r="A693" s="66"/>
      <c r="H693" s="76"/>
      <c r="I693" s="76"/>
    </row>
    <row r="694" ht="15.75" customHeight="1">
      <c r="A694" s="66"/>
      <c r="H694" s="76"/>
      <c r="I694" s="76"/>
    </row>
    <row r="695" ht="15.75" customHeight="1">
      <c r="A695" s="66"/>
      <c r="H695" s="76"/>
      <c r="I695" s="76"/>
    </row>
    <row r="696" ht="15.75" customHeight="1">
      <c r="A696" s="66"/>
      <c r="H696" s="76"/>
      <c r="I696" s="76"/>
    </row>
    <row r="697" ht="15.75" customHeight="1">
      <c r="A697" s="66"/>
      <c r="H697" s="76"/>
      <c r="I697" s="76"/>
    </row>
    <row r="698" ht="15.75" customHeight="1">
      <c r="A698" s="66"/>
      <c r="H698" s="76"/>
      <c r="I698" s="76"/>
    </row>
    <row r="699" ht="15.75" customHeight="1">
      <c r="A699" s="66"/>
      <c r="H699" s="76"/>
      <c r="I699" s="76"/>
    </row>
    <row r="700" ht="15.75" customHeight="1">
      <c r="A700" s="66"/>
      <c r="H700" s="76"/>
      <c r="I700" s="76"/>
    </row>
    <row r="701" ht="15.75" customHeight="1">
      <c r="A701" s="66"/>
      <c r="H701" s="76"/>
      <c r="I701" s="76"/>
    </row>
    <row r="702" ht="15.75" customHeight="1">
      <c r="A702" s="66"/>
      <c r="H702" s="76"/>
      <c r="I702" s="76"/>
    </row>
    <row r="703" ht="15.75" customHeight="1">
      <c r="A703" s="66"/>
      <c r="H703" s="76"/>
      <c r="I703" s="76"/>
    </row>
    <row r="704" ht="15.75" customHeight="1">
      <c r="A704" s="66"/>
      <c r="H704" s="76"/>
      <c r="I704" s="76"/>
    </row>
    <row r="705" ht="15.75" customHeight="1">
      <c r="A705" s="66"/>
      <c r="H705" s="76"/>
      <c r="I705" s="76"/>
    </row>
    <row r="706" ht="15.75" customHeight="1">
      <c r="A706" s="66"/>
      <c r="H706" s="76"/>
      <c r="I706" s="76"/>
    </row>
    <row r="707" ht="15.75" customHeight="1">
      <c r="A707" s="66"/>
      <c r="H707" s="76"/>
      <c r="I707" s="76"/>
    </row>
    <row r="708" ht="15.75" customHeight="1">
      <c r="A708" s="66"/>
      <c r="H708" s="76"/>
      <c r="I708" s="76"/>
    </row>
    <row r="709" ht="15.75" customHeight="1">
      <c r="A709" s="66"/>
      <c r="H709" s="76"/>
      <c r="I709" s="76"/>
    </row>
    <row r="710" ht="15.75" customHeight="1">
      <c r="A710" s="66"/>
      <c r="H710" s="76"/>
      <c r="I710" s="76"/>
    </row>
    <row r="711" ht="15.75" customHeight="1">
      <c r="A711" s="66"/>
      <c r="H711" s="76"/>
      <c r="I711" s="76"/>
    </row>
    <row r="712" ht="15.75" customHeight="1">
      <c r="A712" s="66"/>
      <c r="H712" s="76"/>
      <c r="I712" s="76"/>
    </row>
    <row r="713" ht="15.75" customHeight="1">
      <c r="A713" s="66"/>
      <c r="H713" s="76"/>
      <c r="I713" s="76"/>
    </row>
    <row r="714" ht="15.75" customHeight="1">
      <c r="A714" s="66"/>
      <c r="H714" s="76"/>
      <c r="I714" s="76"/>
    </row>
    <row r="715" ht="15.75" customHeight="1">
      <c r="A715" s="66"/>
      <c r="H715" s="76"/>
      <c r="I715" s="76"/>
    </row>
    <row r="716" ht="15.75" customHeight="1">
      <c r="A716" s="66"/>
      <c r="H716" s="76"/>
      <c r="I716" s="76"/>
    </row>
    <row r="717" ht="15.75" customHeight="1">
      <c r="A717" s="66"/>
      <c r="H717" s="76"/>
      <c r="I717" s="76"/>
    </row>
    <row r="718" ht="15.75" customHeight="1">
      <c r="A718" s="66"/>
      <c r="H718" s="76"/>
      <c r="I718" s="76"/>
    </row>
    <row r="719" ht="15.75" customHeight="1">
      <c r="A719" s="66"/>
      <c r="H719" s="76"/>
      <c r="I719" s="76"/>
    </row>
    <row r="720" ht="15.75" customHeight="1">
      <c r="A720" s="66"/>
      <c r="H720" s="76"/>
      <c r="I720" s="76"/>
    </row>
    <row r="721" ht="15.75" customHeight="1">
      <c r="A721" s="66"/>
      <c r="H721" s="76"/>
      <c r="I721" s="76"/>
    </row>
    <row r="722" ht="15.75" customHeight="1">
      <c r="A722" s="66"/>
      <c r="H722" s="76"/>
      <c r="I722" s="76"/>
    </row>
    <row r="723" ht="15.75" customHeight="1">
      <c r="A723" s="66"/>
      <c r="H723" s="76"/>
      <c r="I723" s="76"/>
    </row>
    <row r="724" ht="15.75" customHeight="1">
      <c r="A724" s="66"/>
      <c r="H724" s="76"/>
      <c r="I724" s="76"/>
    </row>
    <row r="725" ht="15.75" customHeight="1">
      <c r="A725" s="66"/>
      <c r="H725" s="76"/>
      <c r="I725" s="76"/>
    </row>
    <row r="726" ht="15.75" customHeight="1">
      <c r="A726" s="66"/>
      <c r="H726" s="76"/>
      <c r="I726" s="76"/>
    </row>
    <row r="727" ht="15.75" customHeight="1">
      <c r="A727" s="66"/>
      <c r="H727" s="76"/>
      <c r="I727" s="76"/>
    </row>
    <row r="728" ht="15.75" customHeight="1">
      <c r="A728" s="66"/>
      <c r="H728" s="76"/>
      <c r="I728" s="76"/>
    </row>
    <row r="729" ht="15.75" customHeight="1">
      <c r="A729" s="66"/>
      <c r="H729" s="76"/>
      <c r="I729" s="76"/>
    </row>
    <row r="730" ht="15.75" customHeight="1">
      <c r="A730" s="66"/>
      <c r="H730" s="76"/>
      <c r="I730" s="76"/>
    </row>
    <row r="731" ht="15.75" customHeight="1">
      <c r="A731" s="66"/>
      <c r="H731" s="76"/>
      <c r="I731" s="76"/>
    </row>
    <row r="732" ht="15.75" customHeight="1">
      <c r="A732" s="66"/>
      <c r="H732" s="76"/>
      <c r="I732" s="76"/>
    </row>
    <row r="733" ht="15.75" customHeight="1">
      <c r="A733" s="66"/>
      <c r="H733" s="76"/>
      <c r="I733" s="76"/>
    </row>
    <row r="734" ht="15.75" customHeight="1">
      <c r="A734" s="66"/>
      <c r="H734" s="76"/>
      <c r="I734" s="76"/>
    </row>
    <row r="735" ht="15.75" customHeight="1">
      <c r="A735" s="66"/>
      <c r="H735" s="76"/>
      <c r="I735" s="76"/>
    </row>
    <row r="736" ht="15.75" customHeight="1">
      <c r="A736" s="66"/>
      <c r="H736" s="76"/>
      <c r="I736" s="76"/>
    </row>
    <row r="737" ht="15.75" customHeight="1">
      <c r="A737" s="66"/>
      <c r="H737" s="76"/>
      <c r="I737" s="76"/>
    </row>
    <row r="738" ht="15.75" customHeight="1">
      <c r="A738" s="66"/>
      <c r="H738" s="76"/>
      <c r="I738" s="76"/>
    </row>
    <row r="739" ht="15.75" customHeight="1">
      <c r="A739" s="66"/>
      <c r="H739" s="76"/>
      <c r="I739" s="76"/>
    </row>
    <row r="740" ht="15.75" customHeight="1">
      <c r="A740" s="66"/>
      <c r="H740" s="76"/>
      <c r="I740" s="76"/>
    </row>
    <row r="741" ht="15.75" customHeight="1">
      <c r="A741" s="66"/>
      <c r="H741" s="76"/>
      <c r="I741" s="76"/>
    </row>
    <row r="742" ht="15.75" customHeight="1">
      <c r="A742" s="66"/>
      <c r="H742" s="76"/>
      <c r="I742" s="76"/>
    </row>
    <row r="743" ht="15.75" customHeight="1">
      <c r="A743" s="66"/>
      <c r="H743" s="76"/>
      <c r="I743" s="76"/>
    </row>
    <row r="744" ht="15.75" customHeight="1">
      <c r="A744" s="66"/>
      <c r="H744" s="76"/>
      <c r="I744" s="76"/>
    </row>
    <row r="745" ht="15.75" customHeight="1">
      <c r="A745" s="66"/>
      <c r="H745" s="76"/>
      <c r="I745" s="76"/>
    </row>
    <row r="746" ht="15.75" customHeight="1">
      <c r="A746" s="66"/>
      <c r="H746" s="76"/>
      <c r="I746" s="76"/>
    </row>
    <row r="747" ht="15.75" customHeight="1">
      <c r="A747" s="66"/>
      <c r="H747" s="76"/>
      <c r="I747" s="76"/>
    </row>
    <row r="748" ht="15.75" customHeight="1">
      <c r="A748" s="66"/>
      <c r="H748" s="76"/>
      <c r="I748" s="76"/>
    </row>
    <row r="749" ht="15.75" customHeight="1">
      <c r="A749" s="66"/>
      <c r="H749" s="76"/>
      <c r="I749" s="76"/>
    </row>
    <row r="750" ht="15.75" customHeight="1">
      <c r="A750" s="66"/>
      <c r="H750" s="76"/>
      <c r="I750" s="76"/>
    </row>
    <row r="751" ht="15.75" customHeight="1">
      <c r="A751" s="66"/>
      <c r="H751" s="76"/>
      <c r="I751" s="76"/>
    </row>
    <row r="752" ht="15.75" customHeight="1">
      <c r="A752" s="66"/>
      <c r="H752" s="76"/>
      <c r="I752" s="76"/>
    </row>
    <row r="753" ht="15.75" customHeight="1">
      <c r="A753" s="66"/>
      <c r="H753" s="76"/>
      <c r="I753" s="76"/>
    </row>
    <row r="754" ht="15.75" customHeight="1">
      <c r="A754" s="66"/>
      <c r="H754" s="76"/>
      <c r="I754" s="76"/>
    </row>
    <row r="755" ht="15.75" customHeight="1">
      <c r="A755" s="66"/>
      <c r="H755" s="76"/>
      <c r="I755" s="76"/>
    </row>
    <row r="756" ht="15.75" customHeight="1">
      <c r="A756" s="66"/>
      <c r="H756" s="76"/>
      <c r="I756" s="76"/>
    </row>
    <row r="757" ht="15.75" customHeight="1">
      <c r="A757" s="66"/>
      <c r="H757" s="76"/>
      <c r="I757" s="76"/>
    </row>
    <row r="758" ht="15.75" customHeight="1">
      <c r="A758" s="66"/>
      <c r="H758" s="76"/>
      <c r="I758" s="76"/>
    </row>
    <row r="759" ht="15.75" customHeight="1">
      <c r="A759" s="66"/>
      <c r="H759" s="76"/>
      <c r="I759" s="76"/>
    </row>
    <row r="760" ht="15.75" customHeight="1">
      <c r="A760" s="66"/>
      <c r="H760" s="76"/>
      <c r="I760" s="76"/>
    </row>
    <row r="761" ht="15.75" customHeight="1">
      <c r="A761" s="66"/>
      <c r="H761" s="76"/>
      <c r="I761" s="76"/>
    </row>
    <row r="762" ht="15.75" customHeight="1">
      <c r="A762" s="66"/>
      <c r="H762" s="76"/>
      <c r="I762" s="76"/>
    </row>
    <row r="763" ht="15.75" customHeight="1">
      <c r="A763" s="66"/>
      <c r="H763" s="76"/>
      <c r="I763" s="76"/>
    </row>
    <row r="764" ht="15.75" customHeight="1">
      <c r="A764" s="66"/>
      <c r="H764" s="76"/>
      <c r="I764" s="76"/>
    </row>
    <row r="765" ht="15.75" customHeight="1">
      <c r="A765" s="66"/>
      <c r="H765" s="76"/>
      <c r="I765" s="76"/>
    </row>
    <row r="766" ht="15.75" customHeight="1">
      <c r="A766" s="66"/>
      <c r="H766" s="76"/>
      <c r="I766" s="76"/>
    </row>
    <row r="767" ht="15.75" customHeight="1">
      <c r="A767" s="66"/>
      <c r="H767" s="76"/>
      <c r="I767" s="76"/>
    </row>
    <row r="768" ht="15.75" customHeight="1">
      <c r="A768" s="66"/>
      <c r="H768" s="76"/>
      <c r="I768" s="76"/>
    </row>
    <row r="769" ht="15.75" customHeight="1">
      <c r="A769" s="66"/>
      <c r="H769" s="76"/>
      <c r="I769" s="76"/>
    </row>
    <row r="770" ht="15.75" customHeight="1">
      <c r="A770" s="66"/>
      <c r="H770" s="76"/>
      <c r="I770" s="76"/>
    </row>
    <row r="771" ht="15.75" customHeight="1">
      <c r="A771" s="66"/>
      <c r="H771" s="76"/>
      <c r="I771" s="76"/>
    </row>
    <row r="772" ht="15.75" customHeight="1">
      <c r="A772" s="66"/>
      <c r="H772" s="76"/>
      <c r="I772" s="76"/>
    </row>
    <row r="773" ht="15.75" customHeight="1">
      <c r="A773" s="66"/>
      <c r="H773" s="76"/>
      <c r="I773" s="76"/>
    </row>
    <row r="774" ht="15.75" customHeight="1">
      <c r="A774" s="66"/>
      <c r="H774" s="76"/>
      <c r="I774" s="76"/>
    </row>
    <row r="775" ht="15.75" customHeight="1">
      <c r="A775" s="66"/>
      <c r="H775" s="76"/>
      <c r="I775" s="76"/>
    </row>
    <row r="776" ht="15.75" customHeight="1">
      <c r="A776" s="66"/>
      <c r="H776" s="76"/>
      <c r="I776" s="76"/>
    </row>
    <row r="777" ht="15.75" customHeight="1">
      <c r="A777" s="66"/>
      <c r="H777" s="76"/>
      <c r="I777" s="76"/>
    </row>
    <row r="778" ht="15.75" customHeight="1">
      <c r="A778" s="66"/>
      <c r="H778" s="76"/>
      <c r="I778" s="76"/>
    </row>
    <row r="779" ht="15.75" customHeight="1">
      <c r="A779" s="66"/>
      <c r="H779" s="76"/>
      <c r="I779" s="76"/>
    </row>
    <row r="780" ht="15.75" customHeight="1">
      <c r="A780" s="66"/>
      <c r="H780" s="76"/>
      <c r="I780" s="76"/>
    </row>
    <row r="781" ht="15.75" customHeight="1">
      <c r="A781" s="66"/>
      <c r="H781" s="76"/>
      <c r="I781" s="76"/>
    </row>
    <row r="782" ht="15.75" customHeight="1">
      <c r="A782" s="66"/>
      <c r="H782" s="76"/>
      <c r="I782" s="76"/>
    </row>
    <row r="783" ht="15.75" customHeight="1">
      <c r="A783" s="66"/>
      <c r="H783" s="76"/>
      <c r="I783" s="76"/>
    </row>
    <row r="784" ht="15.75" customHeight="1">
      <c r="A784" s="66"/>
      <c r="H784" s="76"/>
      <c r="I784" s="76"/>
    </row>
    <row r="785" ht="15.75" customHeight="1">
      <c r="A785" s="66"/>
      <c r="H785" s="76"/>
      <c r="I785" s="76"/>
    </row>
    <row r="786" ht="15.75" customHeight="1">
      <c r="A786" s="66"/>
      <c r="H786" s="76"/>
      <c r="I786" s="76"/>
    </row>
    <row r="787" ht="15.75" customHeight="1">
      <c r="A787" s="66"/>
      <c r="H787" s="76"/>
      <c r="I787" s="76"/>
    </row>
    <row r="788" ht="15.75" customHeight="1">
      <c r="A788" s="66"/>
      <c r="H788" s="76"/>
      <c r="I788" s="76"/>
    </row>
    <row r="789" ht="15.75" customHeight="1">
      <c r="A789" s="66"/>
      <c r="H789" s="76"/>
      <c r="I789" s="76"/>
    </row>
    <row r="790" ht="15.75" customHeight="1">
      <c r="A790" s="66"/>
      <c r="H790" s="76"/>
      <c r="I790" s="76"/>
    </row>
    <row r="791" ht="15.75" customHeight="1">
      <c r="A791" s="66"/>
      <c r="H791" s="76"/>
      <c r="I791" s="76"/>
    </row>
    <row r="792" ht="15.75" customHeight="1">
      <c r="A792" s="66"/>
      <c r="H792" s="76"/>
      <c r="I792" s="76"/>
    </row>
    <row r="793" ht="15.75" customHeight="1">
      <c r="A793" s="66"/>
      <c r="H793" s="76"/>
      <c r="I793" s="76"/>
    </row>
    <row r="794" ht="15.75" customHeight="1">
      <c r="A794" s="66"/>
      <c r="H794" s="76"/>
      <c r="I794" s="76"/>
    </row>
    <row r="795" ht="15.75" customHeight="1">
      <c r="A795" s="66"/>
      <c r="H795" s="76"/>
      <c r="I795" s="76"/>
    </row>
    <row r="796" ht="15.75" customHeight="1">
      <c r="A796" s="66"/>
      <c r="H796" s="76"/>
      <c r="I796" s="76"/>
    </row>
    <row r="797" ht="15.75" customHeight="1">
      <c r="A797" s="66"/>
      <c r="H797" s="76"/>
      <c r="I797" s="76"/>
    </row>
    <row r="798" ht="15.75" customHeight="1">
      <c r="A798" s="66"/>
      <c r="H798" s="76"/>
      <c r="I798" s="76"/>
    </row>
    <row r="799" ht="15.75" customHeight="1">
      <c r="A799" s="66"/>
      <c r="H799" s="76"/>
      <c r="I799" s="76"/>
    </row>
    <row r="800" ht="15.75" customHeight="1">
      <c r="A800" s="66"/>
      <c r="H800" s="76"/>
      <c r="I800" s="76"/>
    </row>
    <row r="801" ht="15.75" customHeight="1">
      <c r="A801" s="66"/>
      <c r="H801" s="76"/>
      <c r="I801" s="76"/>
    </row>
    <row r="802" ht="15.75" customHeight="1">
      <c r="A802" s="66"/>
      <c r="H802" s="76"/>
      <c r="I802" s="76"/>
    </row>
    <row r="803" ht="15.75" customHeight="1">
      <c r="A803" s="66"/>
      <c r="H803" s="76"/>
      <c r="I803" s="76"/>
    </row>
    <row r="804" ht="15.75" customHeight="1">
      <c r="A804" s="66"/>
      <c r="H804" s="76"/>
      <c r="I804" s="76"/>
    </row>
    <row r="805" ht="15.75" customHeight="1">
      <c r="A805" s="66"/>
      <c r="H805" s="76"/>
      <c r="I805" s="76"/>
    </row>
    <row r="806" ht="15.75" customHeight="1">
      <c r="A806" s="66"/>
      <c r="H806" s="76"/>
      <c r="I806" s="76"/>
    </row>
    <row r="807" ht="15.75" customHeight="1">
      <c r="A807" s="66"/>
      <c r="H807" s="76"/>
      <c r="I807" s="76"/>
    </row>
    <row r="808" ht="15.75" customHeight="1">
      <c r="A808" s="66"/>
      <c r="H808" s="76"/>
      <c r="I808" s="76"/>
    </row>
    <row r="809" ht="15.75" customHeight="1">
      <c r="A809" s="66"/>
      <c r="H809" s="76"/>
      <c r="I809" s="76"/>
    </row>
    <row r="810" ht="15.75" customHeight="1">
      <c r="A810" s="66"/>
      <c r="H810" s="76"/>
      <c r="I810" s="76"/>
    </row>
    <row r="811" ht="15.75" customHeight="1">
      <c r="A811" s="66"/>
      <c r="H811" s="76"/>
      <c r="I811" s="76"/>
    </row>
    <row r="812" ht="15.75" customHeight="1">
      <c r="A812" s="66"/>
      <c r="H812" s="76"/>
      <c r="I812" s="76"/>
    </row>
    <row r="813" ht="15.75" customHeight="1">
      <c r="A813" s="66"/>
      <c r="H813" s="76"/>
      <c r="I813" s="76"/>
    </row>
    <row r="814" ht="15.75" customHeight="1">
      <c r="A814" s="66"/>
      <c r="H814" s="76"/>
      <c r="I814" s="76"/>
    </row>
    <row r="815" ht="15.75" customHeight="1">
      <c r="A815" s="66"/>
      <c r="H815" s="76"/>
      <c r="I815" s="76"/>
    </row>
    <row r="816" ht="15.75" customHeight="1">
      <c r="A816" s="66"/>
      <c r="H816" s="76"/>
      <c r="I816" s="76"/>
    </row>
    <row r="817" ht="15.75" customHeight="1">
      <c r="A817" s="66"/>
      <c r="H817" s="76"/>
      <c r="I817" s="76"/>
    </row>
    <row r="818" ht="15.75" customHeight="1">
      <c r="A818" s="66"/>
      <c r="H818" s="76"/>
      <c r="I818" s="76"/>
    </row>
    <row r="819" ht="15.75" customHeight="1">
      <c r="A819" s="66"/>
      <c r="H819" s="76"/>
      <c r="I819" s="76"/>
    </row>
    <row r="820" ht="15.75" customHeight="1">
      <c r="A820" s="66"/>
      <c r="H820" s="76"/>
      <c r="I820" s="76"/>
    </row>
    <row r="821" ht="15.75" customHeight="1">
      <c r="A821" s="66"/>
      <c r="H821" s="76"/>
      <c r="I821" s="76"/>
    </row>
    <row r="822" ht="15.75" customHeight="1">
      <c r="A822" s="66"/>
      <c r="H822" s="76"/>
      <c r="I822" s="76"/>
    </row>
    <row r="823" ht="15.75" customHeight="1">
      <c r="A823" s="66"/>
      <c r="H823" s="76"/>
      <c r="I823" s="76"/>
    </row>
    <row r="824" ht="15.75" customHeight="1">
      <c r="A824" s="66"/>
      <c r="H824" s="76"/>
      <c r="I824" s="76"/>
    </row>
    <row r="825" ht="15.75" customHeight="1">
      <c r="A825" s="66"/>
      <c r="H825" s="76"/>
      <c r="I825" s="76"/>
    </row>
    <row r="826" ht="15.75" customHeight="1">
      <c r="A826" s="66"/>
      <c r="H826" s="76"/>
      <c r="I826" s="76"/>
    </row>
    <row r="827" ht="15.75" customHeight="1">
      <c r="A827" s="66"/>
      <c r="H827" s="76"/>
      <c r="I827" s="76"/>
    </row>
    <row r="828" ht="15.75" customHeight="1">
      <c r="A828" s="66"/>
      <c r="H828" s="76"/>
      <c r="I828" s="76"/>
    </row>
    <row r="829" ht="15.75" customHeight="1">
      <c r="A829" s="66"/>
      <c r="H829" s="76"/>
      <c r="I829" s="76"/>
    </row>
    <row r="830" ht="15.75" customHeight="1">
      <c r="A830" s="66"/>
      <c r="H830" s="76"/>
      <c r="I830" s="76"/>
    </row>
    <row r="831" ht="15.75" customHeight="1">
      <c r="A831" s="66"/>
      <c r="H831" s="76"/>
      <c r="I831" s="76"/>
    </row>
    <row r="832" ht="15.75" customHeight="1">
      <c r="A832" s="66"/>
      <c r="H832" s="76"/>
      <c r="I832" s="76"/>
    </row>
    <row r="833" ht="15.75" customHeight="1">
      <c r="A833" s="66"/>
      <c r="H833" s="76"/>
      <c r="I833" s="76"/>
    </row>
    <row r="834" ht="15.75" customHeight="1">
      <c r="A834" s="66"/>
      <c r="H834" s="76"/>
      <c r="I834" s="76"/>
    </row>
    <row r="835" ht="15.75" customHeight="1">
      <c r="A835" s="66"/>
      <c r="H835" s="76"/>
      <c r="I835" s="76"/>
    </row>
    <row r="836" ht="15.75" customHeight="1">
      <c r="A836" s="66"/>
      <c r="H836" s="76"/>
      <c r="I836" s="76"/>
    </row>
    <row r="837" ht="15.75" customHeight="1">
      <c r="A837" s="66"/>
      <c r="H837" s="76"/>
      <c r="I837" s="76"/>
    </row>
    <row r="838" ht="15.75" customHeight="1">
      <c r="A838" s="66"/>
      <c r="H838" s="76"/>
      <c r="I838" s="76"/>
    </row>
    <row r="839" ht="15.75" customHeight="1">
      <c r="A839" s="66"/>
      <c r="H839" s="76"/>
      <c r="I839" s="76"/>
    </row>
    <row r="840" ht="15.75" customHeight="1">
      <c r="A840" s="66"/>
      <c r="H840" s="76"/>
      <c r="I840" s="76"/>
    </row>
    <row r="841" ht="15.75" customHeight="1">
      <c r="A841" s="66"/>
      <c r="H841" s="76"/>
      <c r="I841" s="76"/>
    </row>
    <row r="842" ht="15.75" customHeight="1">
      <c r="A842" s="66"/>
      <c r="H842" s="76"/>
      <c r="I842" s="76"/>
    </row>
    <row r="843" ht="15.75" customHeight="1">
      <c r="A843" s="66"/>
      <c r="H843" s="76"/>
      <c r="I843" s="76"/>
    </row>
    <row r="844" ht="15.75" customHeight="1">
      <c r="A844" s="66"/>
      <c r="H844" s="76"/>
      <c r="I844" s="76"/>
    </row>
    <row r="845" ht="15.75" customHeight="1">
      <c r="A845" s="66"/>
      <c r="H845" s="76"/>
      <c r="I845" s="76"/>
    </row>
    <row r="846" ht="15.75" customHeight="1">
      <c r="A846" s="66"/>
      <c r="H846" s="76"/>
      <c r="I846" s="76"/>
    </row>
    <row r="847" ht="15.75" customHeight="1">
      <c r="A847" s="66"/>
      <c r="H847" s="76"/>
      <c r="I847" s="76"/>
    </row>
    <row r="848" ht="15.75" customHeight="1">
      <c r="A848" s="66"/>
      <c r="H848" s="76"/>
      <c r="I848" s="76"/>
    </row>
    <row r="849" ht="15.75" customHeight="1">
      <c r="A849" s="66"/>
      <c r="H849" s="76"/>
      <c r="I849" s="76"/>
    </row>
    <row r="850" ht="15.75" customHeight="1">
      <c r="A850" s="66"/>
      <c r="H850" s="76"/>
      <c r="I850" s="76"/>
    </row>
    <row r="851" ht="15.75" customHeight="1">
      <c r="A851" s="66"/>
      <c r="H851" s="76"/>
      <c r="I851" s="76"/>
    </row>
    <row r="852" ht="15.75" customHeight="1">
      <c r="A852" s="66"/>
      <c r="H852" s="76"/>
      <c r="I852" s="76"/>
    </row>
    <row r="853" ht="15.75" customHeight="1">
      <c r="A853" s="66"/>
      <c r="H853" s="76"/>
      <c r="I853" s="76"/>
    </row>
    <row r="854" ht="15.75" customHeight="1">
      <c r="A854" s="66"/>
      <c r="H854" s="76"/>
      <c r="I854" s="76"/>
    </row>
    <row r="855" ht="15.75" customHeight="1">
      <c r="A855" s="66"/>
      <c r="H855" s="76"/>
      <c r="I855" s="76"/>
    </row>
    <row r="856" ht="15.75" customHeight="1">
      <c r="A856" s="66"/>
      <c r="H856" s="76"/>
      <c r="I856" s="76"/>
    </row>
    <row r="857" ht="15.75" customHeight="1">
      <c r="A857" s="66"/>
      <c r="H857" s="76"/>
      <c r="I857" s="76"/>
    </row>
    <row r="858" ht="15.75" customHeight="1">
      <c r="A858" s="66"/>
      <c r="H858" s="76"/>
      <c r="I858" s="76"/>
    </row>
    <row r="859" ht="15.75" customHeight="1">
      <c r="A859" s="66"/>
      <c r="H859" s="76"/>
      <c r="I859" s="76"/>
    </row>
    <row r="860" ht="15.75" customHeight="1">
      <c r="A860" s="66"/>
      <c r="H860" s="76"/>
      <c r="I860" s="76"/>
    </row>
    <row r="861" ht="15.75" customHeight="1">
      <c r="A861" s="66"/>
      <c r="H861" s="76"/>
      <c r="I861" s="76"/>
    </row>
    <row r="862" ht="15.75" customHeight="1">
      <c r="A862" s="66"/>
      <c r="H862" s="76"/>
      <c r="I862" s="76"/>
    </row>
    <row r="863" ht="15.75" customHeight="1">
      <c r="A863" s="66"/>
      <c r="H863" s="76"/>
      <c r="I863" s="76"/>
    </row>
    <row r="864" ht="15.75" customHeight="1">
      <c r="A864" s="66"/>
      <c r="H864" s="76"/>
      <c r="I864" s="76"/>
    </row>
    <row r="865" ht="15.75" customHeight="1">
      <c r="A865" s="66"/>
      <c r="H865" s="76"/>
      <c r="I865" s="76"/>
    </row>
    <row r="866" ht="15.75" customHeight="1">
      <c r="A866" s="66"/>
      <c r="H866" s="76"/>
      <c r="I866" s="76"/>
    </row>
    <row r="867" ht="15.75" customHeight="1">
      <c r="A867" s="66"/>
      <c r="H867" s="76"/>
      <c r="I867" s="76"/>
    </row>
    <row r="868" ht="15.75" customHeight="1">
      <c r="A868" s="66"/>
      <c r="H868" s="76"/>
      <c r="I868" s="76"/>
    </row>
    <row r="869" ht="15.75" customHeight="1">
      <c r="A869" s="66"/>
      <c r="H869" s="76"/>
      <c r="I869" s="76"/>
    </row>
    <row r="870" ht="15.75" customHeight="1">
      <c r="A870" s="66"/>
      <c r="H870" s="76"/>
      <c r="I870" s="76"/>
    </row>
    <row r="871" ht="15.75" customHeight="1">
      <c r="A871" s="66"/>
      <c r="H871" s="76"/>
      <c r="I871" s="76"/>
    </row>
    <row r="872" ht="15.75" customHeight="1">
      <c r="A872" s="66"/>
      <c r="H872" s="76"/>
      <c r="I872" s="76"/>
    </row>
    <row r="873" ht="15.75" customHeight="1">
      <c r="A873" s="66"/>
      <c r="H873" s="76"/>
      <c r="I873" s="76"/>
    </row>
    <row r="874" ht="15.75" customHeight="1">
      <c r="A874" s="66"/>
      <c r="H874" s="76"/>
      <c r="I874" s="76"/>
    </row>
    <row r="875" ht="15.75" customHeight="1">
      <c r="A875" s="66"/>
      <c r="H875" s="76"/>
      <c r="I875" s="76"/>
    </row>
    <row r="876" ht="15.75" customHeight="1">
      <c r="A876" s="66"/>
      <c r="H876" s="76"/>
      <c r="I876" s="76"/>
    </row>
    <row r="877" ht="15.75" customHeight="1">
      <c r="A877" s="66"/>
      <c r="H877" s="76"/>
      <c r="I877" s="76"/>
    </row>
    <row r="878" ht="15.75" customHeight="1">
      <c r="A878" s="66"/>
      <c r="H878" s="76"/>
      <c r="I878" s="76"/>
    </row>
    <row r="879" ht="15.75" customHeight="1">
      <c r="A879" s="66"/>
      <c r="H879" s="76"/>
      <c r="I879" s="76"/>
    </row>
    <row r="880" ht="15.75" customHeight="1">
      <c r="A880" s="66"/>
      <c r="H880" s="76"/>
      <c r="I880" s="76"/>
    </row>
    <row r="881" ht="15.75" customHeight="1">
      <c r="A881" s="66"/>
      <c r="H881" s="76"/>
      <c r="I881" s="76"/>
    </row>
    <row r="882" ht="15.75" customHeight="1">
      <c r="A882" s="66"/>
      <c r="H882" s="76"/>
      <c r="I882" s="76"/>
    </row>
    <row r="883" ht="15.75" customHeight="1">
      <c r="A883" s="66"/>
      <c r="H883" s="76"/>
      <c r="I883" s="76"/>
    </row>
    <row r="884" ht="15.75" customHeight="1">
      <c r="A884" s="66"/>
      <c r="H884" s="76"/>
      <c r="I884" s="76"/>
    </row>
    <row r="885" ht="15.75" customHeight="1">
      <c r="A885" s="66"/>
      <c r="H885" s="76"/>
      <c r="I885" s="76"/>
    </row>
    <row r="886" ht="15.75" customHeight="1">
      <c r="A886" s="66"/>
      <c r="H886" s="76"/>
      <c r="I886" s="76"/>
    </row>
    <row r="887" ht="15.75" customHeight="1">
      <c r="A887" s="66"/>
      <c r="H887" s="76"/>
      <c r="I887" s="76"/>
    </row>
    <row r="888" ht="15.75" customHeight="1">
      <c r="A888" s="66"/>
      <c r="H888" s="76"/>
      <c r="I888" s="76"/>
    </row>
    <row r="889" ht="15.75" customHeight="1">
      <c r="A889" s="66"/>
      <c r="H889" s="76"/>
      <c r="I889" s="76"/>
    </row>
    <row r="890" ht="15.75" customHeight="1">
      <c r="A890" s="66"/>
      <c r="H890" s="76"/>
      <c r="I890" s="76"/>
    </row>
    <row r="891" ht="15.75" customHeight="1">
      <c r="A891" s="66"/>
      <c r="H891" s="76"/>
      <c r="I891" s="76"/>
    </row>
    <row r="892" ht="15.75" customHeight="1">
      <c r="A892" s="66"/>
      <c r="H892" s="76"/>
      <c r="I892" s="76"/>
    </row>
    <row r="893" ht="15.75" customHeight="1">
      <c r="A893" s="66"/>
      <c r="H893" s="76"/>
      <c r="I893" s="76"/>
    </row>
    <row r="894" ht="15.75" customHeight="1">
      <c r="A894" s="66"/>
      <c r="H894" s="76"/>
      <c r="I894" s="76"/>
    </row>
    <row r="895" ht="15.75" customHeight="1">
      <c r="A895" s="66"/>
      <c r="H895" s="76"/>
      <c r="I895" s="76"/>
    </row>
    <row r="896" ht="15.75" customHeight="1">
      <c r="A896" s="66"/>
      <c r="H896" s="76"/>
      <c r="I896" s="76"/>
    </row>
    <row r="897" ht="15.75" customHeight="1">
      <c r="A897" s="66"/>
      <c r="H897" s="76"/>
      <c r="I897" s="76"/>
    </row>
    <row r="898" ht="15.75" customHeight="1">
      <c r="A898" s="66"/>
      <c r="H898" s="76"/>
      <c r="I898" s="76"/>
    </row>
    <row r="899" ht="15.75" customHeight="1">
      <c r="A899" s="66"/>
      <c r="H899" s="76"/>
      <c r="I899" s="76"/>
    </row>
    <row r="900" ht="15.75" customHeight="1">
      <c r="A900" s="66"/>
      <c r="H900" s="76"/>
      <c r="I900" s="76"/>
    </row>
    <row r="901" ht="15.75" customHeight="1">
      <c r="A901" s="66"/>
      <c r="H901" s="76"/>
      <c r="I901" s="76"/>
    </row>
    <row r="902" ht="15.75" customHeight="1">
      <c r="A902" s="66"/>
      <c r="H902" s="76"/>
      <c r="I902" s="76"/>
    </row>
    <row r="903" ht="15.75" customHeight="1">
      <c r="A903" s="66"/>
      <c r="H903" s="76"/>
      <c r="I903" s="76"/>
    </row>
    <row r="904" ht="15.75" customHeight="1">
      <c r="A904" s="66"/>
      <c r="H904" s="76"/>
      <c r="I904" s="76"/>
    </row>
    <row r="905" ht="15.75" customHeight="1">
      <c r="A905" s="66"/>
      <c r="H905" s="76"/>
      <c r="I905" s="76"/>
    </row>
    <row r="906" ht="15.75" customHeight="1">
      <c r="A906" s="66"/>
      <c r="H906" s="76"/>
      <c r="I906" s="76"/>
    </row>
    <row r="907" ht="15.75" customHeight="1">
      <c r="A907" s="66"/>
      <c r="H907" s="76"/>
      <c r="I907" s="76"/>
    </row>
    <row r="908" ht="15.75" customHeight="1">
      <c r="A908" s="66"/>
      <c r="H908" s="76"/>
      <c r="I908" s="76"/>
    </row>
    <row r="909" ht="15.75" customHeight="1">
      <c r="A909" s="66"/>
      <c r="H909" s="76"/>
      <c r="I909" s="76"/>
    </row>
    <row r="910" ht="15.75" customHeight="1">
      <c r="A910" s="66"/>
      <c r="H910" s="76"/>
      <c r="I910" s="76"/>
    </row>
    <row r="911" ht="15.75" customHeight="1">
      <c r="A911" s="66"/>
      <c r="H911" s="76"/>
      <c r="I911" s="76"/>
    </row>
    <row r="912" ht="15.75" customHeight="1">
      <c r="A912" s="66"/>
      <c r="H912" s="76"/>
      <c r="I912" s="76"/>
    </row>
    <row r="913" ht="15.75" customHeight="1">
      <c r="A913" s="66"/>
      <c r="H913" s="76"/>
      <c r="I913" s="76"/>
    </row>
    <row r="914" ht="15.75" customHeight="1">
      <c r="A914" s="66"/>
      <c r="H914" s="76"/>
      <c r="I914" s="76"/>
    </row>
    <row r="915" ht="15.75" customHeight="1">
      <c r="A915" s="66"/>
      <c r="H915" s="76"/>
      <c r="I915" s="76"/>
    </row>
    <row r="916" ht="15.75" customHeight="1">
      <c r="A916" s="66"/>
      <c r="H916" s="76"/>
      <c r="I916" s="76"/>
    </row>
    <row r="917" ht="15.75" customHeight="1">
      <c r="A917" s="66"/>
      <c r="H917" s="76"/>
      <c r="I917" s="76"/>
    </row>
    <row r="918" ht="15.75" customHeight="1">
      <c r="A918" s="66"/>
      <c r="H918" s="76"/>
      <c r="I918" s="76"/>
    </row>
    <row r="919" ht="15.75" customHeight="1">
      <c r="A919" s="66"/>
      <c r="H919" s="76"/>
      <c r="I919" s="76"/>
    </row>
    <row r="920" ht="15.75" customHeight="1">
      <c r="A920" s="66"/>
      <c r="H920" s="76"/>
      <c r="I920" s="76"/>
    </row>
    <row r="921" ht="15.75" customHeight="1">
      <c r="A921" s="66"/>
      <c r="H921" s="76"/>
      <c r="I921" s="76"/>
    </row>
    <row r="922" ht="15.75" customHeight="1">
      <c r="A922" s="66"/>
      <c r="H922" s="76"/>
      <c r="I922" s="76"/>
    </row>
    <row r="923" ht="15.75" customHeight="1">
      <c r="A923" s="66"/>
      <c r="H923" s="76"/>
      <c r="I923" s="76"/>
    </row>
    <row r="924" ht="15.75" customHeight="1">
      <c r="A924" s="66"/>
      <c r="H924" s="76"/>
      <c r="I924" s="76"/>
    </row>
    <row r="925" ht="15.75" customHeight="1">
      <c r="A925" s="66"/>
      <c r="H925" s="76"/>
      <c r="I925" s="76"/>
    </row>
    <row r="926" ht="15.75" customHeight="1">
      <c r="A926" s="66"/>
      <c r="H926" s="76"/>
      <c r="I926" s="76"/>
    </row>
    <row r="927" ht="15.75" customHeight="1">
      <c r="A927" s="66"/>
      <c r="H927" s="76"/>
      <c r="I927" s="76"/>
    </row>
    <row r="928" ht="15.75" customHeight="1">
      <c r="A928" s="66"/>
      <c r="H928" s="76"/>
      <c r="I928" s="76"/>
    </row>
    <row r="929" ht="15.75" customHeight="1">
      <c r="A929" s="66"/>
      <c r="H929" s="76"/>
      <c r="I929" s="76"/>
    </row>
    <row r="930" ht="15.75" customHeight="1">
      <c r="A930" s="66"/>
      <c r="H930" s="76"/>
      <c r="I930" s="76"/>
    </row>
    <row r="931" ht="15.75" customHeight="1">
      <c r="A931" s="66"/>
      <c r="H931" s="76"/>
      <c r="I931" s="76"/>
    </row>
    <row r="932" ht="15.75" customHeight="1">
      <c r="A932" s="66"/>
      <c r="H932" s="76"/>
      <c r="I932" s="76"/>
    </row>
    <row r="933" ht="15.75" customHeight="1">
      <c r="A933" s="66"/>
      <c r="H933" s="76"/>
      <c r="I933" s="76"/>
    </row>
    <row r="934" ht="15.75" customHeight="1">
      <c r="A934" s="66"/>
      <c r="H934" s="76"/>
      <c r="I934" s="76"/>
    </row>
    <row r="935" ht="15.75" customHeight="1">
      <c r="A935" s="66"/>
      <c r="H935" s="76"/>
      <c r="I935" s="76"/>
    </row>
    <row r="936" ht="15.75" customHeight="1">
      <c r="A936" s="66"/>
      <c r="H936" s="76"/>
      <c r="I936" s="76"/>
    </row>
    <row r="937" ht="15.75" customHeight="1">
      <c r="A937" s="66"/>
      <c r="H937" s="76"/>
      <c r="I937" s="76"/>
    </row>
    <row r="938" ht="15.75" customHeight="1">
      <c r="A938" s="66"/>
      <c r="H938" s="76"/>
      <c r="I938" s="76"/>
    </row>
    <row r="939" ht="15.75" customHeight="1">
      <c r="A939" s="66"/>
      <c r="H939" s="76"/>
      <c r="I939" s="76"/>
    </row>
    <row r="940" ht="15.75" customHeight="1">
      <c r="A940" s="66"/>
      <c r="H940" s="76"/>
      <c r="I940" s="76"/>
    </row>
    <row r="941" ht="15.75" customHeight="1">
      <c r="A941" s="66"/>
      <c r="H941" s="76"/>
      <c r="I941" s="76"/>
    </row>
    <row r="942" ht="15.75" customHeight="1">
      <c r="A942" s="66"/>
      <c r="H942" s="76"/>
      <c r="I942" s="76"/>
    </row>
    <row r="943" ht="15.75" customHeight="1">
      <c r="A943" s="66"/>
      <c r="H943" s="76"/>
      <c r="I943" s="76"/>
    </row>
    <row r="944" ht="15.75" customHeight="1">
      <c r="A944" s="66"/>
      <c r="H944" s="76"/>
      <c r="I944" s="76"/>
    </row>
    <row r="945" ht="15.75" customHeight="1">
      <c r="A945" s="66"/>
      <c r="H945" s="76"/>
      <c r="I945" s="76"/>
    </row>
    <row r="946" ht="15.75" customHeight="1">
      <c r="A946" s="66"/>
      <c r="H946" s="76"/>
      <c r="I946" s="76"/>
    </row>
    <row r="947" ht="15.75" customHeight="1">
      <c r="A947" s="66"/>
      <c r="H947" s="76"/>
      <c r="I947" s="76"/>
    </row>
    <row r="948" ht="15.75" customHeight="1">
      <c r="A948" s="66"/>
      <c r="H948" s="76"/>
      <c r="I948" s="76"/>
    </row>
    <row r="949" ht="15.75" customHeight="1">
      <c r="A949" s="66"/>
      <c r="H949" s="76"/>
      <c r="I949" s="76"/>
    </row>
    <row r="950" ht="15.75" customHeight="1">
      <c r="A950" s="66"/>
      <c r="H950" s="76"/>
      <c r="I950" s="76"/>
    </row>
    <row r="951" ht="15.75" customHeight="1">
      <c r="A951" s="66"/>
      <c r="H951" s="76"/>
      <c r="I951" s="76"/>
    </row>
    <row r="952" ht="15.75" customHeight="1">
      <c r="A952" s="66"/>
      <c r="H952" s="76"/>
      <c r="I952" s="76"/>
    </row>
    <row r="953" ht="15.75" customHeight="1">
      <c r="A953" s="66"/>
      <c r="H953" s="76"/>
      <c r="I953" s="76"/>
    </row>
    <row r="954" ht="15.75" customHeight="1">
      <c r="A954" s="66"/>
      <c r="H954" s="76"/>
      <c r="I954" s="76"/>
    </row>
    <row r="955" ht="15.75" customHeight="1">
      <c r="A955" s="66"/>
      <c r="H955" s="76"/>
      <c r="I955" s="76"/>
    </row>
    <row r="956" ht="15.75" customHeight="1">
      <c r="A956" s="66"/>
      <c r="H956" s="76"/>
      <c r="I956" s="76"/>
    </row>
    <row r="957" ht="15.75" customHeight="1">
      <c r="A957" s="66"/>
      <c r="H957" s="76"/>
      <c r="I957" s="76"/>
    </row>
    <row r="958" ht="15.75" customHeight="1">
      <c r="A958" s="66"/>
      <c r="H958" s="76"/>
      <c r="I958" s="76"/>
    </row>
    <row r="959" ht="15.75" customHeight="1">
      <c r="A959" s="66"/>
      <c r="H959" s="76"/>
      <c r="I959" s="76"/>
    </row>
    <row r="960" ht="15.75" customHeight="1">
      <c r="A960" s="66"/>
      <c r="H960" s="76"/>
      <c r="I960" s="76"/>
    </row>
    <row r="961" ht="15.75" customHeight="1">
      <c r="A961" s="66"/>
      <c r="H961" s="76"/>
      <c r="I961" s="76"/>
    </row>
    <row r="962" ht="15.75" customHeight="1">
      <c r="A962" s="66"/>
      <c r="H962" s="76"/>
      <c r="I962" s="76"/>
    </row>
    <row r="963" ht="15.75" customHeight="1">
      <c r="A963" s="66"/>
      <c r="H963" s="76"/>
      <c r="I963" s="76"/>
    </row>
    <row r="964" ht="15.75" customHeight="1">
      <c r="A964" s="66"/>
      <c r="H964" s="76"/>
      <c r="I964" s="76"/>
    </row>
    <row r="965" ht="15.75" customHeight="1">
      <c r="A965" s="66"/>
      <c r="H965" s="76"/>
      <c r="I965" s="76"/>
    </row>
    <row r="966" ht="15.75" customHeight="1">
      <c r="A966" s="66"/>
      <c r="H966" s="76"/>
      <c r="I966" s="76"/>
    </row>
    <row r="967" ht="15.75" customHeight="1">
      <c r="A967" s="66"/>
      <c r="H967" s="76"/>
      <c r="I967" s="76"/>
    </row>
    <row r="968" ht="15.75" customHeight="1">
      <c r="A968" s="66"/>
      <c r="H968" s="76"/>
      <c r="I968" s="76"/>
    </row>
    <row r="969" ht="15.75" customHeight="1">
      <c r="A969" s="66"/>
      <c r="H969" s="76"/>
      <c r="I969" s="76"/>
    </row>
    <row r="970" ht="15.75" customHeight="1">
      <c r="A970" s="66"/>
      <c r="H970" s="76"/>
      <c r="I970" s="76"/>
    </row>
    <row r="971" ht="15.75" customHeight="1">
      <c r="A971" s="66"/>
      <c r="H971" s="76"/>
      <c r="I971" s="76"/>
    </row>
    <row r="972" ht="15.75" customHeight="1">
      <c r="A972" s="66"/>
      <c r="H972" s="76"/>
      <c r="I972" s="76"/>
    </row>
    <row r="973" ht="15.75" customHeight="1">
      <c r="A973" s="66"/>
      <c r="H973" s="76"/>
      <c r="I973" s="76"/>
    </row>
    <row r="974" ht="15.75" customHeight="1">
      <c r="A974" s="66"/>
      <c r="H974" s="76"/>
      <c r="I974" s="76"/>
    </row>
    <row r="975" ht="15.75" customHeight="1">
      <c r="A975" s="66"/>
      <c r="H975" s="76"/>
      <c r="I975" s="76"/>
    </row>
    <row r="976" ht="15.75" customHeight="1">
      <c r="A976" s="66"/>
      <c r="H976" s="76"/>
      <c r="I976" s="76"/>
    </row>
    <row r="977" ht="15.75" customHeight="1">
      <c r="A977" s="66"/>
      <c r="H977" s="76"/>
      <c r="I977" s="76"/>
    </row>
    <row r="978" ht="15.75" customHeight="1">
      <c r="A978" s="66"/>
      <c r="H978" s="76"/>
      <c r="I978" s="76"/>
    </row>
    <row r="979" ht="15.75" customHeight="1">
      <c r="A979" s="66"/>
      <c r="H979" s="76"/>
      <c r="I979" s="76"/>
    </row>
    <row r="980" ht="15.75" customHeight="1">
      <c r="A980" s="66"/>
      <c r="H980" s="76"/>
      <c r="I980" s="76"/>
    </row>
    <row r="981" ht="15.75" customHeight="1">
      <c r="A981" s="66"/>
      <c r="H981" s="76"/>
      <c r="I981" s="76"/>
    </row>
    <row r="982" ht="15.75" customHeight="1">
      <c r="A982" s="66"/>
      <c r="H982" s="76"/>
      <c r="I982" s="76"/>
    </row>
    <row r="983" ht="15.75" customHeight="1">
      <c r="A983" s="66"/>
      <c r="H983" s="76"/>
      <c r="I983" s="76"/>
    </row>
    <row r="984" ht="15.75" customHeight="1">
      <c r="A984" s="66"/>
      <c r="H984" s="76"/>
      <c r="I984" s="76"/>
    </row>
    <row r="985" ht="15.75" customHeight="1">
      <c r="A985" s="66"/>
      <c r="H985" s="76"/>
      <c r="I985" s="76"/>
    </row>
    <row r="986" ht="15.75" customHeight="1">
      <c r="A986" s="66"/>
      <c r="H986" s="76"/>
      <c r="I986" s="76"/>
    </row>
    <row r="987" ht="15.75" customHeight="1">
      <c r="A987" s="66"/>
      <c r="H987" s="76"/>
      <c r="I987" s="76"/>
    </row>
    <row r="988" ht="15.75" customHeight="1">
      <c r="A988" s="66"/>
      <c r="H988" s="76"/>
      <c r="I988" s="76"/>
    </row>
    <row r="989" ht="15.75" customHeight="1">
      <c r="A989" s="66"/>
      <c r="H989" s="76"/>
      <c r="I989" s="76"/>
    </row>
    <row r="990" ht="15.75" customHeight="1">
      <c r="A990" s="66"/>
      <c r="H990" s="76"/>
      <c r="I990" s="76"/>
    </row>
    <row r="991" ht="15.75" customHeight="1">
      <c r="A991" s="66"/>
      <c r="H991" s="76"/>
      <c r="I991" s="76"/>
    </row>
    <row r="992" ht="15.75" customHeight="1">
      <c r="A992" s="66"/>
      <c r="H992" s="76"/>
      <c r="I992" s="76"/>
    </row>
    <row r="993" ht="15.75" customHeight="1">
      <c r="A993" s="66"/>
      <c r="H993" s="76"/>
      <c r="I993" s="76"/>
    </row>
    <row r="994" ht="15.75" customHeight="1">
      <c r="A994" s="66"/>
      <c r="H994" s="76"/>
      <c r="I994" s="76"/>
    </row>
    <row r="995" ht="15.75" customHeight="1">
      <c r="A995" s="66"/>
      <c r="H995" s="76"/>
      <c r="I995" s="76"/>
    </row>
    <row r="996" ht="15.75" customHeight="1">
      <c r="A996" s="66"/>
      <c r="H996" s="76"/>
      <c r="I996" s="76"/>
    </row>
    <row r="997" ht="15.75" customHeight="1">
      <c r="A997" s="66"/>
      <c r="H997" s="76"/>
      <c r="I997" s="76"/>
    </row>
    <row r="998" ht="15.75" customHeight="1">
      <c r="A998" s="66"/>
      <c r="H998" s="76"/>
      <c r="I998" s="76"/>
    </row>
    <row r="999" ht="15.75" customHeight="1">
      <c r="A999" s="66"/>
      <c r="H999" s="76"/>
      <c r="I999" s="76"/>
    </row>
    <row r="1000" ht="15.75" customHeight="1">
      <c r="A1000" s="66"/>
      <c r="H1000" s="76"/>
      <c r="I1000" s="76"/>
    </row>
    <row r="1001" ht="15.75" customHeight="1">
      <c r="A1001" s="66"/>
      <c r="H1001" s="76"/>
      <c r="I1001" s="76"/>
    </row>
    <row r="1002" ht="15.75" customHeight="1">
      <c r="A1002" s="66"/>
      <c r="H1002" s="76"/>
      <c r="I1002" s="76"/>
    </row>
    <row r="1003" ht="15.75" customHeight="1">
      <c r="A1003" s="66"/>
      <c r="H1003" s="76"/>
      <c r="I1003" s="76"/>
    </row>
    <row r="1004" ht="15.75" customHeight="1">
      <c r="A1004" s="66"/>
      <c r="H1004" s="76"/>
      <c r="I1004" s="76"/>
    </row>
    <row r="1005" ht="15.75" customHeight="1">
      <c r="A1005" s="66"/>
      <c r="H1005" s="76"/>
      <c r="I1005" s="76"/>
    </row>
    <row r="1006" ht="15.75" customHeight="1">
      <c r="A1006" s="66"/>
      <c r="H1006" s="76"/>
      <c r="I1006" s="76"/>
    </row>
    <row r="1007" ht="15.75" customHeight="1">
      <c r="A1007" s="66"/>
      <c r="H1007" s="76"/>
      <c r="I1007" s="76"/>
    </row>
    <row r="1008" ht="15.75" customHeight="1">
      <c r="A1008" s="66"/>
      <c r="H1008" s="76"/>
      <c r="I1008" s="76"/>
    </row>
    <row r="1009" ht="15.75" customHeight="1">
      <c r="A1009" s="66"/>
      <c r="H1009" s="76"/>
      <c r="I1009" s="76"/>
    </row>
    <row r="1010" ht="15.75" customHeight="1">
      <c r="A1010" s="66"/>
      <c r="H1010" s="76"/>
      <c r="I1010" s="76"/>
    </row>
    <row r="1011" ht="15.75" customHeight="1">
      <c r="A1011" s="66"/>
      <c r="H1011" s="76"/>
      <c r="I1011" s="76"/>
    </row>
    <row r="1012" ht="15.75" customHeight="1">
      <c r="A1012" s="66"/>
      <c r="H1012" s="76"/>
      <c r="I1012" s="76"/>
    </row>
    <row r="1013" ht="15.75" customHeight="1">
      <c r="A1013" s="66"/>
      <c r="H1013" s="76"/>
      <c r="I1013" s="76"/>
    </row>
    <row r="1014" ht="15.75" customHeight="1">
      <c r="A1014" s="66"/>
      <c r="H1014" s="76"/>
      <c r="I1014" s="76"/>
    </row>
    <row r="1015" ht="15.75" customHeight="1">
      <c r="A1015" s="66"/>
      <c r="H1015" s="76"/>
      <c r="I1015" s="76"/>
    </row>
    <row r="1016" ht="15.75" customHeight="1">
      <c r="A1016" s="66"/>
      <c r="H1016" s="76"/>
      <c r="I1016" s="76"/>
    </row>
    <row r="1017" ht="15.75" customHeight="1">
      <c r="A1017" s="66"/>
      <c r="H1017" s="76"/>
      <c r="I1017" s="76"/>
    </row>
    <row r="1018" ht="15.75" customHeight="1">
      <c r="A1018" s="66"/>
      <c r="H1018" s="76"/>
      <c r="I1018" s="76"/>
    </row>
    <row r="1019" ht="15.75" customHeight="1">
      <c r="A1019" s="66"/>
      <c r="H1019" s="76"/>
      <c r="I1019" s="76"/>
    </row>
    <row r="1020" ht="15.75" customHeight="1">
      <c r="A1020" s="66"/>
      <c r="H1020" s="76"/>
      <c r="I1020" s="76"/>
    </row>
    <row r="1021" ht="15.75" customHeight="1">
      <c r="A1021" s="66"/>
      <c r="H1021" s="76"/>
      <c r="I1021" s="76"/>
    </row>
    <row r="1022" ht="15.75" customHeight="1">
      <c r="A1022" s="66"/>
      <c r="H1022" s="76"/>
      <c r="I1022" s="76"/>
    </row>
    <row r="1023" ht="15.75" customHeight="1">
      <c r="A1023" s="66"/>
      <c r="H1023" s="76"/>
      <c r="I1023" s="76"/>
    </row>
    <row r="1024" ht="15.75" customHeight="1">
      <c r="A1024" s="66"/>
      <c r="H1024" s="76"/>
      <c r="I1024" s="76"/>
    </row>
    <row r="1025" ht="15.75" customHeight="1">
      <c r="A1025" s="66"/>
      <c r="H1025" s="76"/>
      <c r="I1025" s="76"/>
    </row>
    <row r="1026" ht="15.75" customHeight="1">
      <c r="A1026" s="66"/>
      <c r="H1026" s="76"/>
      <c r="I1026" s="76"/>
    </row>
    <row r="1027" ht="15.75" customHeight="1">
      <c r="A1027" s="66"/>
      <c r="H1027" s="76"/>
      <c r="I1027" s="76"/>
    </row>
    <row r="1028" ht="15.75" customHeight="1">
      <c r="A1028" s="66"/>
      <c r="H1028" s="76"/>
      <c r="I1028" s="76"/>
    </row>
    <row r="1029" ht="15.75" customHeight="1">
      <c r="A1029" s="66"/>
      <c r="H1029" s="76"/>
      <c r="I1029" s="76"/>
    </row>
    <row r="1030" ht="15.75" customHeight="1">
      <c r="A1030" s="66"/>
      <c r="H1030" s="76"/>
      <c r="I1030" s="76"/>
    </row>
    <row r="1031" ht="15.75" customHeight="1">
      <c r="A1031" s="66"/>
      <c r="H1031" s="76"/>
      <c r="I1031" s="76"/>
    </row>
    <row r="1032" ht="15.75" customHeight="1">
      <c r="A1032" s="66"/>
      <c r="H1032" s="76"/>
      <c r="I1032" s="76"/>
    </row>
    <row r="1033" ht="15.75" customHeight="1">
      <c r="A1033" s="66"/>
      <c r="H1033" s="76"/>
      <c r="I1033" s="76"/>
    </row>
    <row r="1034" ht="15.75" customHeight="1">
      <c r="A1034" s="66"/>
      <c r="H1034" s="76"/>
      <c r="I1034" s="76"/>
    </row>
    <row r="1035" ht="15.75" customHeight="1">
      <c r="A1035" s="66"/>
      <c r="H1035" s="76"/>
      <c r="I1035" s="76"/>
    </row>
    <row r="1036" ht="15.75" customHeight="1">
      <c r="A1036" s="66"/>
      <c r="H1036" s="76"/>
      <c r="I1036" s="76"/>
    </row>
    <row r="1037" ht="15.75" customHeight="1">
      <c r="A1037" s="66"/>
      <c r="H1037" s="76"/>
      <c r="I1037" s="76"/>
    </row>
    <row r="1038" ht="15.75" customHeight="1">
      <c r="A1038" s="66"/>
      <c r="H1038" s="76"/>
      <c r="I1038" s="76"/>
    </row>
    <row r="1039" ht="15.75" customHeight="1">
      <c r="A1039" s="66"/>
      <c r="H1039" s="76"/>
      <c r="I1039" s="76"/>
    </row>
    <row r="1040" ht="15.75" customHeight="1">
      <c r="A1040" s="66"/>
      <c r="H1040" s="76"/>
      <c r="I1040" s="76"/>
    </row>
    <row r="1041" ht="15.75" customHeight="1">
      <c r="A1041" s="66"/>
      <c r="H1041" s="76"/>
      <c r="I1041" s="76"/>
    </row>
    <row r="1042" ht="15.75" customHeight="1">
      <c r="A1042" s="66"/>
      <c r="H1042" s="76"/>
      <c r="I1042" s="76"/>
    </row>
    <row r="1043" ht="15.75" customHeight="1">
      <c r="A1043" s="66"/>
      <c r="H1043" s="76"/>
      <c r="I1043" s="76"/>
    </row>
    <row r="1044" ht="15.75" customHeight="1">
      <c r="A1044" s="66"/>
      <c r="H1044" s="76"/>
      <c r="I1044" s="76"/>
    </row>
    <row r="1045" ht="15.75" customHeight="1">
      <c r="A1045" s="66"/>
      <c r="H1045" s="76"/>
      <c r="I1045" s="76"/>
    </row>
    <row r="1046" ht="15.75" customHeight="1">
      <c r="A1046" s="66"/>
      <c r="H1046" s="76"/>
      <c r="I1046" s="76"/>
    </row>
    <row r="1047" ht="15.75" customHeight="1">
      <c r="A1047" s="66"/>
      <c r="H1047" s="76"/>
      <c r="I1047" s="76"/>
    </row>
    <row r="1048" ht="15.75" customHeight="1">
      <c r="A1048" s="66"/>
      <c r="H1048" s="76"/>
      <c r="I1048" s="76"/>
    </row>
    <row r="1049" ht="15.75" customHeight="1">
      <c r="A1049" s="66"/>
      <c r="H1049" s="76"/>
      <c r="I1049" s="76"/>
    </row>
    <row r="1050" ht="15.75" customHeight="1">
      <c r="A1050" s="66"/>
      <c r="H1050" s="76"/>
      <c r="I1050" s="76"/>
    </row>
    <row r="1051" ht="15.75" customHeight="1">
      <c r="A1051" s="66"/>
      <c r="H1051" s="76"/>
      <c r="I1051" s="76"/>
    </row>
    <row r="1052" ht="15.75" customHeight="1">
      <c r="A1052" s="66"/>
      <c r="H1052" s="76"/>
      <c r="I1052" s="76"/>
    </row>
    <row r="1053" ht="15.75" customHeight="1">
      <c r="A1053" s="66"/>
      <c r="H1053" s="76"/>
      <c r="I1053" s="76"/>
    </row>
    <row r="1054" ht="15.75" customHeight="1">
      <c r="A1054" s="66"/>
      <c r="H1054" s="76"/>
      <c r="I1054" s="76"/>
    </row>
    <row r="1055" ht="15.75" customHeight="1">
      <c r="A1055" s="66"/>
      <c r="H1055" s="76"/>
      <c r="I1055" s="76"/>
    </row>
    <row r="1056" ht="15.75" customHeight="1">
      <c r="A1056" s="66"/>
      <c r="H1056" s="76"/>
      <c r="I1056" s="76"/>
    </row>
    <row r="1057" ht="15.75" customHeight="1">
      <c r="A1057" s="66"/>
      <c r="H1057" s="76"/>
      <c r="I1057" s="76"/>
    </row>
    <row r="1058" ht="15.75" customHeight="1">
      <c r="A1058" s="66"/>
      <c r="H1058" s="76"/>
      <c r="I1058" s="76"/>
    </row>
    <row r="1059" ht="15.75" customHeight="1">
      <c r="A1059" s="66"/>
      <c r="H1059" s="76"/>
      <c r="I1059" s="76"/>
    </row>
    <row r="1060" ht="15.75" customHeight="1">
      <c r="A1060" s="66"/>
      <c r="H1060" s="76"/>
      <c r="I1060" s="76"/>
    </row>
    <row r="1061" ht="15.75" customHeight="1">
      <c r="A1061" s="66"/>
      <c r="H1061" s="76"/>
      <c r="I1061" s="76"/>
    </row>
    <row r="1062" ht="15.75" customHeight="1">
      <c r="A1062" s="66"/>
      <c r="H1062" s="76"/>
      <c r="I1062" s="76"/>
    </row>
    <row r="1063" ht="15.75" customHeight="1">
      <c r="A1063" s="66"/>
      <c r="H1063" s="76"/>
      <c r="I1063" s="76"/>
    </row>
    <row r="1064" ht="15.75" customHeight="1">
      <c r="A1064" s="66"/>
      <c r="H1064" s="76"/>
      <c r="I1064" s="76"/>
    </row>
    <row r="1065" ht="15.75" customHeight="1">
      <c r="A1065" s="66"/>
      <c r="H1065" s="76"/>
      <c r="I1065" s="76"/>
    </row>
  </sheetData>
  <autoFilter ref="$A$1:$AE$1065"/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6.13"/>
    <col customWidth="1" min="2" max="2" width="10.75"/>
    <col customWidth="1" min="3" max="3" width="11.75"/>
    <col customWidth="1" min="4" max="4" width="12.25"/>
    <col customWidth="1" min="5" max="5" width="8.25"/>
    <col customWidth="1" min="6" max="6" width="6.5"/>
    <col customWidth="1" min="7" max="7" width="8.25"/>
    <col customWidth="1" min="8" max="8" width="6.5"/>
    <col customWidth="1" min="9" max="9" width="8.25"/>
    <col customWidth="1" min="10" max="10" width="6.5"/>
  </cols>
  <sheetData>
    <row r="1">
      <c r="A1" s="80" t="s">
        <v>184</v>
      </c>
      <c r="B1" s="81"/>
      <c r="C1" s="80" t="str">
        <f>'Project Summary'!B3</f>
        <v>TGI-L-001</v>
      </c>
    </row>
    <row r="2">
      <c r="A2" s="4" t="s">
        <v>185</v>
      </c>
      <c r="B2" s="82">
        <f>SUM(Fields!$D:$D)</f>
        <v>9.22</v>
      </c>
      <c r="C2" s="4" t="s">
        <v>10</v>
      </c>
      <c r="D2" s="83" t="s">
        <v>186</v>
      </c>
    </row>
    <row r="3">
      <c r="A3" s="4" t="s">
        <v>187</v>
      </c>
      <c r="B3" s="82">
        <f>References!B8</f>
        <v>48.4</v>
      </c>
      <c r="C3" s="4" t="s">
        <v>188</v>
      </c>
      <c r="D3" s="84" t="s">
        <v>189</v>
      </c>
      <c r="E3" s="8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4" t="s">
        <v>190</v>
      </c>
      <c r="B4" s="82">
        <f>References!B9</f>
        <v>185.641</v>
      </c>
      <c r="C4" s="4" t="s">
        <v>191</v>
      </c>
      <c r="D4" s="84" t="s">
        <v>189</v>
      </c>
      <c r="E4" s="8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B5" s="86"/>
      <c r="C5" s="85"/>
      <c r="D5" s="85"/>
      <c r="E5" s="8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2"/>
      <c r="B6" s="86">
        <v>2023.0</v>
      </c>
      <c r="D6" s="85">
        <v>2024.0</v>
      </c>
      <c r="F6" s="85">
        <v>2025.0</v>
      </c>
      <c r="H6" s="85">
        <v>2026.0</v>
      </c>
      <c r="J6" s="85">
        <v>2027.0</v>
      </c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</row>
    <row r="7">
      <c r="A7" s="4" t="s">
        <v>192</v>
      </c>
      <c r="B7" s="88">
        <f>AVERAGEIFS(Measurements!$H:$H,Measurements!$D:$D,B$6,Measurements!$G:$G,"SOC")</f>
        <v>9.561904762</v>
      </c>
      <c r="C7" s="4" t="s">
        <v>188</v>
      </c>
      <c r="D7" s="89" t="str">
        <f>AVERAGEIFS(Measurements!$H:$H,Measurements!$D:$D,D$6,Measurements!$G:$G,"SOC")</f>
        <v>#DIV/0!</v>
      </c>
      <c r="E7" s="4" t="s">
        <v>188</v>
      </c>
      <c r="F7" s="89" t="str">
        <f>AVERAGEIFS(Measurements!$H:$H,Measurements!$D:$D,F$6,Measurements!$G:$G,"SOC")</f>
        <v>#DIV/0!</v>
      </c>
      <c r="G7" s="4" t="s">
        <v>188</v>
      </c>
      <c r="H7" s="89" t="str">
        <f>AVERAGEIFS(Measurements!$H:$H,Measurements!$D:$D,H$6,Measurements!$G:$G,"SOC")</f>
        <v>#DIV/0!</v>
      </c>
      <c r="I7" s="4" t="s">
        <v>188</v>
      </c>
      <c r="J7" s="89" t="str">
        <f>AVERAGEIFS(Measurements!$H:$H,Measurements!$D:$D,J$6,Measurements!$G:$G,"SOC")</f>
        <v>#DIV/0!</v>
      </c>
      <c r="K7" s="4" t="s">
        <v>188</v>
      </c>
    </row>
    <row r="8">
      <c r="A8" s="4" t="s">
        <v>193</v>
      </c>
      <c r="B8" s="82">
        <f>AVERAGEIFS(Measurements!$F:$F,Measurements!$D:$D,B6)</f>
        <v>39.76744186</v>
      </c>
      <c r="C8" s="4" t="s">
        <v>194</v>
      </c>
      <c r="D8" s="4" t="str">
        <f>AVERAGEIFS(Measurements!$F:$F,Measurements!$D:$D,D$6)</f>
        <v>#DIV/0!</v>
      </c>
      <c r="E8" s="4" t="s">
        <v>194</v>
      </c>
      <c r="F8" s="4" t="str">
        <f>AVERAGEIFS(Measurements!$F:$F,Measurements!$D:$D,F$6)</f>
        <v>#DIV/0!</v>
      </c>
      <c r="G8" s="4" t="s">
        <v>194</v>
      </c>
      <c r="H8" s="4" t="str">
        <f>AVERAGEIFS(Measurements!$F:$F,Measurements!$D:$D,H$6)</f>
        <v>#DIV/0!</v>
      </c>
      <c r="I8" s="4" t="s">
        <v>194</v>
      </c>
      <c r="J8" s="4" t="str">
        <f>AVERAGEIFS(Measurements!$F:$F,Measurements!$D:$D,J$6)</f>
        <v>#DIV/0!</v>
      </c>
      <c r="K8" s="4" t="s">
        <v>194</v>
      </c>
    </row>
    <row r="9">
      <c r="A9" s="4" t="s">
        <v>195</v>
      </c>
      <c r="B9" s="82">
        <v>30.0</v>
      </c>
      <c r="C9" s="4" t="s">
        <v>194</v>
      </c>
      <c r="D9" s="4">
        <v>30.0</v>
      </c>
      <c r="E9" s="4" t="s">
        <v>194</v>
      </c>
      <c r="F9" s="4">
        <v>30.0</v>
      </c>
      <c r="G9" s="4" t="s">
        <v>194</v>
      </c>
      <c r="H9" s="4">
        <v>30.0</v>
      </c>
      <c r="I9" s="4" t="s">
        <v>194</v>
      </c>
      <c r="J9" s="4">
        <v>30.0</v>
      </c>
      <c r="K9" s="4" t="s">
        <v>194</v>
      </c>
    </row>
    <row r="10">
      <c r="A10" s="4" t="s">
        <v>196</v>
      </c>
      <c r="B10" s="82">
        <f>VLOOKUP(B$7/10,'calculation factors'!$C$3:$D$770,2,1)</f>
        <v>1.492</v>
      </c>
      <c r="C10" s="4" t="s">
        <v>197</v>
      </c>
      <c r="D10" s="4" t="str">
        <f>VLOOKUP(D$7/10,'calculation factors'!$C$3:$D$770,2,1)</f>
        <v>#DIV/0!</v>
      </c>
      <c r="E10" s="4" t="s">
        <v>197</v>
      </c>
      <c r="F10" s="4" t="str">
        <f>VLOOKUP(F$7/10,'calculation factors'!$C$3:$D$770,2,1)</f>
        <v>#DIV/0!</v>
      </c>
      <c r="G10" s="4" t="s">
        <v>197</v>
      </c>
      <c r="H10" s="4" t="str">
        <f>VLOOKUP(H$7/10,'calculation factors'!$C$3:$D$770,2,1)</f>
        <v>#DIV/0!</v>
      </c>
      <c r="I10" s="4" t="s">
        <v>197</v>
      </c>
      <c r="J10" s="4" t="str">
        <f>VLOOKUP(J$7/10,'calculation factors'!$C$3:$D$770,2,1)</f>
        <v>#DIV/0!</v>
      </c>
      <c r="K10" s="4" t="s">
        <v>197</v>
      </c>
    </row>
    <row r="11">
      <c r="A11" s="4" t="s">
        <v>198</v>
      </c>
      <c r="B11" s="82">
        <f>B$7*B$9*B$10*'calculation factors'!$B$1/10</f>
        <v>156.929981</v>
      </c>
      <c r="C11" s="4" t="s">
        <v>191</v>
      </c>
      <c r="D11" s="22" t="str">
        <f>D$7*D$9*D$10*'calculation factors'!$B$1/10</f>
        <v>#DIV/0!</v>
      </c>
      <c r="E11" s="4" t="s">
        <v>191</v>
      </c>
      <c r="F11" s="22" t="str">
        <f>F$7*F$9*F$10*'calculation factors'!$B$1/10</f>
        <v>#DIV/0!</v>
      </c>
      <c r="G11" s="4" t="s">
        <v>191</v>
      </c>
      <c r="H11" s="22" t="str">
        <f>H$7*H$9*H$10*'calculation factors'!$B$1/10</f>
        <v>#DIV/0!</v>
      </c>
      <c r="I11" s="4" t="s">
        <v>191</v>
      </c>
      <c r="J11" s="22" t="str">
        <f>J$7*J$9*J$10*'calculation factors'!$B$1/10</f>
        <v>#DIV/0!</v>
      </c>
      <c r="K11" s="4" t="s">
        <v>191</v>
      </c>
    </row>
    <row r="12">
      <c r="A12" s="3" t="s">
        <v>199</v>
      </c>
      <c r="B12" s="88">
        <f>AVERAGEIFS(Measurements!$I:$I,Measurements!$D:$D,B6,Measurements!$G:$G,"agb")</f>
        <v>12.5407619</v>
      </c>
      <c r="C12" s="3" t="s">
        <v>191</v>
      </c>
      <c r="D12" s="90" t="str">
        <f>AVERAGEIFS(Measurements!$I:$I,Measurements!$D:$D,D$6,Measurements!$G:$G,"agb")</f>
        <v>#DIV/0!</v>
      </c>
      <c r="E12" s="3" t="s">
        <v>191</v>
      </c>
      <c r="F12" s="90" t="str">
        <f>AVERAGEIFS(Measurements!$I:$I,Measurements!$D:$D,F$6,Measurements!$G:$G,"agb")</f>
        <v>#DIV/0!</v>
      </c>
      <c r="G12" s="3" t="s">
        <v>191</v>
      </c>
      <c r="H12" s="90" t="str">
        <f>AVERAGEIFS(Measurements!$I:$I,Measurements!$D:$D,H$6,Measurements!$G:$G,"agb")</f>
        <v>#DIV/0!</v>
      </c>
      <c r="I12" s="3" t="s">
        <v>191</v>
      </c>
      <c r="J12" s="90" t="str">
        <f>AVERAGEIFS(Measurements!$I:$I,Measurements!$D:$D,J$6,Measurements!$G:$G,"agb")</f>
        <v>#DIV/0!</v>
      </c>
      <c r="K12" s="3" t="s">
        <v>191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 t="s">
        <v>200</v>
      </c>
      <c r="B13" s="82">
        <f>(B11+B12)*B2</f>
        <v>1562.520249</v>
      </c>
      <c r="C13" s="4" t="s">
        <v>201</v>
      </c>
      <c r="D13" s="22" t="str">
        <f>(D11)*$B$2</f>
        <v>#DIV/0!</v>
      </c>
      <c r="E13" s="4" t="s">
        <v>201</v>
      </c>
      <c r="F13" s="22" t="str">
        <f>(F11)*$B$2</f>
        <v>#DIV/0!</v>
      </c>
      <c r="G13" s="4" t="s">
        <v>201</v>
      </c>
      <c r="H13" s="22" t="str">
        <f>(H11+H12)*$B$2</f>
        <v>#DIV/0!</v>
      </c>
      <c r="I13" s="4" t="s">
        <v>201</v>
      </c>
      <c r="J13" s="22" t="str">
        <f>(J11+J12)*$B$2</f>
        <v>#DIV/0!</v>
      </c>
      <c r="K13" s="4" t="s">
        <v>201</v>
      </c>
    </row>
    <row r="14">
      <c r="A14" s="4" t="s">
        <v>202</v>
      </c>
      <c r="B14" s="82">
        <f>($B$2*$B$3*B$9*(VLOOKUP($B$3/10,'calculation factors'!$C$3:$D$770,2,1))*'calculation factors'!$B$1/10)+($B$2*$B$4)</f>
        <v>7042.488628</v>
      </c>
      <c r="C14" s="4" t="s">
        <v>201</v>
      </c>
      <c r="D14" s="22">
        <f>($B$2*$B$3*D$9*(VLOOKUP($B$3/10,'calculation factors'!$C$3:$D$770,2,1))*'calculation factors'!$B$1/10)+($B$2*$B$4)</f>
        <v>7042.488628</v>
      </c>
      <c r="E14" s="4" t="s">
        <v>201</v>
      </c>
      <c r="F14" s="22">
        <f>($B$2*$B$3*F$9*(VLOOKUP($B$3/10,'calculation factors'!$C$3:$D$770,2,1))*'calculation factors'!$B$1/10)+($B$2*$B$4)</f>
        <v>7042.488628</v>
      </c>
      <c r="G14" s="4" t="s">
        <v>201</v>
      </c>
      <c r="H14" s="22">
        <f>($B$2*$B$3*H$9*(VLOOKUP($B$3/10,'calculation factors'!$C$3:$D$770,2,1))*'calculation factors'!$B$1/10)+($B$2*$B$4)</f>
        <v>7042.488628</v>
      </c>
      <c r="I14" s="4" t="s">
        <v>201</v>
      </c>
      <c r="J14" s="22">
        <f>($B$2*$B$3*J$9*(VLOOKUP($B$3/10,'calculation factors'!$C$3:$D$770,2,1))*'calculation factors'!$B$1/10)+($B$2*$B$4)</f>
        <v>7042.488628</v>
      </c>
      <c r="K14" s="4" t="s">
        <v>201</v>
      </c>
    </row>
    <row r="15">
      <c r="B15" s="91"/>
    </row>
    <row r="16">
      <c r="A16" s="1"/>
      <c r="B16" s="81"/>
    </row>
    <row r="17">
      <c r="A17" s="85"/>
      <c r="B17" s="92" t="s">
        <v>203</v>
      </c>
      <c r="C17" s="93" t="s">
        <v>204</v>
      </c>
      <c r="D17" s="93" t="s">
        <v>205</v>
      </c>
    </row>
    <row r="18">
      <c r="A18" s="92">
        <f>B6</f>
        <v>2023</v>
      </c>
      <c r="B18" s="91">
        <f>B13</f>
        <v>1562.520249</v>
      </c>
      <c r="C18" s="22">
        <f t="shared" ref="C18:C22" si="1">B$13</f>
        <v>1562.520249</v>
      </c>
      <c r="D18" s="22">
        <f t="shared" ref="D18:D22" si="2">B$14</f>
        <v>7042.488628</v>
      </c>
    </row>
    <row r="19">
      <c r="A19" s="93">
        <f>D6</f>
        <v>2024</v>
      </c>
      <c r="B19" s="91" t="str">
        <f>D13</f>
        <v>#DIV/0!</v>
      </c>
      <c r="C19" s="22">
        <f t="shared" si="1"/>
        <v>1562.520249</v>
      </c>
      <c r="D19" s="22">
        <f t="shared" si="2"/>
        <v>7042.488628</v>
      </c>
    </row>
    <row r="20">
      <c r="A20" s="93">
        <f>F6</f>
        <v>2025</v>
      </c>
      <c r="B20" s="91" t="str">
        <f>F13</f>
        <v>#DIV/0!</v>
      </c>
      <c r="C20" s="22">
        <f t="shared" si="1"/>
        <v>1562.520249</v>
      </c>
      <c r="D20" s="22">
        <f t="shared" si="2"/>
        <v>7042.488628</v>
      </c>
    </row>
    <row r="21" ht="15.75" customHeight="1">
      <c r="A21" s="93">
        <f>H6</f>
        <v>2026</v>
      </c>
      <c r="B21" s="91" t="str">
        <f>H13</f>
        <v>#DIV/0!</v>
      </c>
      <c r="C21" s="22">
        <f t="shared" si="1"/>
        <v>1562.520249</v>
      </c>
      <c r="D21" s="22">
        <f t="shared" si="2"/>
        <v>7042.488628</v>
      </c>
    </row>
    <row r="22" ht="15.75" customHeight="1">
      <c r="A22" s="93">
        <f>J6</f>
        <v>2027</v>
      </c>
      <c r="B22" s="91" t="str">
        <f>J13</f>
        <v>#DIV/0!</v>
      </c>
      <c r="C22" s="22">
        <f t="shared" si="1"/>
        <v>1562.520249</v>
      </c>
      <c r="D22" s="22">
        <f t="shared" si="2"/>
        <v>7042.488628</v>
      </c>
    </row>
    <row r="23" ht="15.75" customHeight="1">
      <c r="A23" s="93"/>
      <c r="B23" s="81"/>
      <c r="C23" s="22"/>
      <c r="D23" s="22"/>
    </row>
    <row r="24" ht="15.75" customHeight="1">
      <c r="A24" s="93"/>
      <c r="B24" s="81"/>
      <c r="C24" s="22"/>
      <c r="D24" s="22"/>
    </row>
    <row r="25" ht="15.75" customHeight="1">
      <c r="A25" s="93"/>
      <c r="B25" s="81"/>
      <c r="C25" s="22"/>
      <c r="D25" s="22"/>
    </row>
    <row r="26" ht="15.75" customHeight="1">
      <c r="B26" s="81"/>
    </row>
    <row r="27" ht="15.75" customHeight="1">
      <c r="A27" s="85"/>
      <c r="B27" s="81"/>
    </row>
    <row r="28" ht="15.75" customHeight="1">
      <c r="A28" s="1"/>
      <c r="B28" s="81"/>
    </row>
    <row r="29" ht="15.75" customHeight="1">
      <c r="A29" s="1"/>
      <c r="B29" s="81"/>
    </row>
    <row r="30" ht="15.75" customHeight="1">
      <c r="A30" s="1"/>
      <c r="B30" s="81"/>
    </row>
    <row r="31" ht="15.75" customHeight="1">
      <c r="A31" s="1"/>
      <c r="B31" s="81"/>
    </row>
    <row r="32" ht="15.75" customHeight="1">
      <c r="A32" s="1"/>
      <c r="B32" s="81"/>
    </row>
    <row r="33" ht="15.75" customHeight="1">
      <c r="A33" s="1"/>
      <c r="B33" s="81"/>
    </row>
    <row r="34" ht="15.75" customHeight="1">
      <c r="A34" s="1"/>
      <c r="B34" s="81"/>
    </row>
    <row r="35" ht="15.75" customHeight="1">
      <c r="A35" s="1"/>
      <c r="B35" s="81"/>
    </row>
    <row r="36" ht="15.75" customHeight="1">
      <c r="A36" s="1"/>
      <c r="B36" s="81"/>
    </row>
    <row r="37" ht="15.75" customHeight="1">
      <c r="A37" s="1"/>
      <c r="B37" s="81"/>
    </row>
    <row r="38" ht="15.75" customHeight="1">
      <c r="A38" s="1"/>
      <c r="B38" s="81"/>
    </row>
    <row r="39" ht="15.75" customHeight="1">
      <c r="A39" s="1"/>
      <c r="B39" s="81"/>
    </row>
    <row r="40" ht="15.75" customHeight="1">
      <c r="A40" s="1"/>
      <c r="B40" s="81"/>
    </row>
    <row r="41" ht="15.75" customHeight="1">
      <c r="A41" s="1"/>
      <c r="B41" s="81"/>
    </row>
    <row r="42" ht="15.75" customHeight="1">
      <c r="A42" s="1"/>
      <c r="B42" s="81"/>
    </row>
    <row r="43" ht="15.75" customHeight="1">
      <c r="A43" s="1"/>
      <c r="B43" s="81"/>
    </row>
    <row r="44" ht="15.75" customHeight="1">
      <c r="A44" s="1"/>
      <c r="B44" s="81"/>
    </row>
    <row r="45" ht="15.75" customHeight="1">
      <c r="A45" s="1"/>
      <c r="B45" s="81"/>
    </row>
    <row r="46" ht="15.75" customHeight="1">
      <c r="A46" s="1"/>
      <c r="B46" s="81"/>
    </row>
    <row r="47" ht="15.75" customHeight="1">
      <c r="A47" s="1"/>
      <c r="B47" s="81"/>
    </row>
    <row r="48" ht="15.75" customHeight="1">
      <c r="A48" s="1"/>
      <c r="B48" s="81"/>
    </row>
    <row r="49" ht="15.75" customHeight="1">
      <c r="A49" s="1"/>
      <c r="B49" s="81"/>
    </row>
    <row r="50" ht="15.75" customHeight="1">
      <c r="A50" s="1"/>
      <c r="B50" s="81"/>
    </row>
    <row r="51" ht="15.75" customHeight="1">
      <c r="A51" s="1"/>
      <c r="B51" s="81"/>
    </row>
    <row r="52" ht="15.75" customHeight="1">
      <c r="A52" s="1"/>
      <c r="B52" s="81"/>
    </row>
    <row r="53" ht="15.75" customHeight="1">
      <c r="A53" s="1"/>
      <c r="B53" s="81"/>
    </row>
    <row r="54" ht="15.75" customHeight="1">
      <c r="A54" s="1"/>
      <c r="B54" s="81"/>
    </row>
    <row r="55" ht="15.75" customHeight="1">
      <c r="A55" s="1"/>
      <c r="B55" s="81"/>
    </row>
    <row r="56" ht="15.75" customHeight="1">
      <c r="A56" s="1"/>
      <c r="B56" s="81"/>
    </row>
    <row r="57" ht="15.75" customHeight="1">
      <c r="A57" s="1"/>
      <c r="B57" s="81"/>
    </row>
    <row r="58" ht="15.75" customHeight="1">
      <c r="A58" s="1"/>
      <c r="B58" s="81"/>
    </row>
    <row r="59" ht="15.75" customHeight="1">
      <c r="A59" s="1"/>
      <c r="B59" s="81"/>
    </row>
    <row r="60" ht="15.75" customHeight="1">
      <c r="A60" s="1"/>
      <c r="B60" s="81"/>
    </row>
    <row r="61" ht="15.75" customHeight="1">
      <c r="A61" s="1"/>
      <c r="B61" s="81"/>
    </row>
    <row r="62" ht="15.75" customHeight="1">
      <c r="A62" s="1"/>
      <c r="B62" s="81"/>
    </row>
    <row r="63" ht="15.75" customHeight="1">
      <c r="A63" s="1"/>
      <c r="B63" s="81"/>
    </row>
    <row r="64" ht="15.75" customHeight="1">
      <c r="A64" s="1"/>
      <c r="B64" s="81"/>
    </row>
    <row r="65" ht="15.75" customHeight="1">
      <c r="A65" s="1"/>
      <c r="B65" s="81"/>
    </row>
    <row r="66" ht="15.75" customHeight="1">
      <c r="A66" s="1"/>
      <c r="B66" s="81"/>
    </row>
    <row r="67" ht="15.75" customHeight="1">
      <c r="A67" s="1"/>
      <c r="B67" s="81"/>
    </row>
    <row r="68" ht="15.75" customHeight="1">
      <c r="A68" s="1"/>
      <c r="B68" s="81"/>
    </row>
    <row r="69" ht="15.75" customHeight="1">
      <c r="A69" s="1"/>
      <c r="B69" s="81"/>
    </row>
    <row r="70" ht="15.75" customHeight="1">
      <c r="A70" s="1"/>
      <c r="B70" s="81"/>
    </row>
    <row r="71" ht="15.75" customHeight="1">
      <c r="A71" s="1"/>
      <c r="B71" s="81"/>
    </row>
    <row r="72" ht="15.75" customHeight="1">
      <c r="A72" s="1"/>
      <c r="B72" s="81"/>
    </row>
    <row r="73" ht="15.75" customHeight="1">
      <c r="A73" s="1"/>
      <c r="B73" s="81"/>
    </row>
    <row r="74" ht="15.75" customHeight="1">
      <c r="A74" s="1"/>
      <c r="B74" s="81"/>
    </row>
    <row r="75" ht="15.75" customHeight="1">
      <c r="A75" s="1"/>
      <c r="B75" s="81"/>
    </row>
    <row r="76" ht="15.75" customHeight="1">
      <c r="A76" s="1"/>
      <c r="B76" s="81"/>
    </row>
    <row r="77" ht="15.75" customHeight="1">
      <c r="A77" s="1"/>
      <c r="B77" s="81"/>
    </row>
    <row r="78" ht="15.75" customHeight="1">
      <c r="A78" s="1"/>
      <c r="B78" s="81"/>
    </row>
    <row r="79" ht="15.75" customHeight="1">
      <c r="A79" s="1"/>
      <c r="B79" s="81"/>
    </row>
    <row r="80" ht="15.75" customHeight="1">
      <c r="A80" s="1"/>
      <c r="B80" s="81"/>
    </row>
    <row r="81" ht="15.75" customHeight="1">
      <c r="A81" s="1"/>
      <c r="B81" s="81"/>
    </row>
    <row r="82" ht="15.75" customHeight="1">
      <c r="A82" s="1"/>
      <c r="B82" s="81"/>
    </row>
    <row r="83" ht="15.75" customHeight="1">
      <c r="A83" s="1"/>
      <c r="B83" s="81"/>
    </row>
    <row r="84" ht="15.75" customHeight="1">
      <c r="A84" s="1"/>
      <c r="B84" s="81"/>
    </row>
    <row r="85" ht="15.75" customHeight="1">
      <c r="A85" s="1"/>
      <c r="B85" s="81"/>
    </row>
    <row r="86" ht="15.75" customHeight="1">
      <c r="A86" s="1"/>
      <c r="B86" s="81"/>
    </row>
    <row r="87" ht="15.75" customHeight="1">
      <c r="A87" s="1"/>
      <c r="B87" s="81"/>
    </row>
    <row r="88" ht="15.75" customHeight="1">
      <c r="A88" s="1"/>
      <c r="B88" s="81"/>
    </row>
    <row r="89" ht="15.75" customHeight="1">
      <c r="A89" s="1"/>
      <c r="B89" s="81"/>
    </row>
    <row r="90" ht="15.75" customHeight="1">
      <c r="A90" s="1"/>
      <c r="B90" s="81"/>
    </row>
    <row r="91" ht="15.75" customHeight="1">
      <c r="A91" s="1"/>
      <c r="B91" s="81"/>
    </row>
    <row r="92" ht="15.75" customHeight="1">
      <c r="A92" s="1"/>
      <c r="B92" s="81"/>
    </row>
    <row r="93" ht="15.75" customHeight="1">
      <c r="A93" s="1"/>
      <c r="B93" s="81"/>
    </row>
    <row r="94" ht="15.75" customHeight="1">
      <c r="A94" s="1"/>
      <c r="B94" s="81"/>
    </row>
    <row r="95" ht="15.75" customHeight="1">
      <c r="A95" s="1"/>
      <c r="B95" s="81"/>
    </row>
    <row r="96" ht="15.75" customHeight="1">
      <c r="A96" s="1"/>
      <c r="B96" s="81"/>
    </row>
    <row r="97" ht="15.75" customHeight="1">
      <c r="A97" s="1"/>
      <c r="B97" s="81"/>
    </row>
    <row r="98" ht="15.75" customHeight="1">
      <c r="A98" s="1"/>
      <c r="B98" s="81"/>
    </row>
    <row r="99" ht="15.75" customHeight="1">
      <c r="A99" s="1"/>
      <c r="B99" s="81"/>
    </row>
    <row r="100" ht="15.75" customHeight="1">
      <c r="A100" s="1"/>
      <c r="B100" s="81"/>
    </row>
    <row r="101" ht="15.75" customHeight="1">
      <c r="A101" s="1"/>
      <c r="B101" s="81"/>
    </row>
    <row r="102" ht="15.75" customHeight="1">
      <c r="A102" s="1"/>
      <c r="B102" s="81"/>
    </row>
    <row r="103" ht="15.75" customHeight="1">
      <c r="A103" s="1"/>
      <c r="B103" s="81"/>
    </row>
    <row r="104" ht="15.75" customHeight="1">
      <c r="A104" s="1"/>
      <c r="B104" s="81"/>
    </row>
    <row r="105" ht="15.75" customHeight="1">
      <c r="A105" s="1"/>
      <c r="B105" s="81"/>
    </row>
    <row r="106" ht="15.75" customHeight="1">
      <c r="A106" s="1"/>
      <c r="B106" s="81"/>
    </row>
    <row r="107" ht="15.75" customHeight="1">
      <c r="A107" s="1"/>
      <c r="B107" s="81"/>
    </row>
    <row r="108" ht="15.75" customHeight="1">
      <c r="A108" s="1"/>
      <c r="B108" s="81"/>
    </row>
    <row r="109" ht="15.75" customHeight="1">
      <c r="A109" s="1"/>
      <c r="B109" s="81"/>
    </row>
    <row r="110" ht="15.75" customHeight="1">
      <c r="A110" s="1"/>
      <c r="B110" s="81"/>
    </row>
    <row r="111" ht="15.75" customHeight="1">
      <c r="A111" s="1"/>
      <c r="B111" s="81"/>
    </row>
    <row r="112" ht="15.75" customHeight="1">
      <c r="A112" s="1"/>
      <c r="B112" s="81"/>
    </row>
    <row r="113" ht="15.75" customHeight="1">
      <c r="A113" s="1"/>
      <c r="B113" s="81"/>
    </row>
    <row r="114" ht="15.75" customHeight="1">
      <c r="A114" s="1"/>
      <c r="B114" s="81"/>
    </row>
    <row r="115" ht="15.75" customHeight="1">
      <c r="A115" s="1"/>
      <c r="B115" s="81"/>
    </row>
    <row r="116" ht="15.75" customHeight="1">
      <c r="A116" s="1"/>
      <c r="B116" s="81"/>
    </row>
    <row r="117" ht="15.75" customHeight="1">
      <c r="A117" s="1"/>
      <c r="B117" s="81"/>
    </row>
    <row r="118" ht="15.75" customHeight="1">
      <c r="A118" s="1"/>
      <c r="B118" s="81"/>
    </row>
    <row r="119" ht="15.75" customHeight="1">
      <c r="A119" s="1"/>
      <c r="B119" s="81"/>
    </row>
    <row r="120" ht="15.75" customHeight="1">
      <c r="A120" s="1"/>
      <c r="B120" s="81"/>
    </row>
    <row r="121" ht="15.75" customHeight="1">
      <c r="A121" s="1"/>
      <c r="B121" s="81"/>
    </row>
    <row r="122" ht="15.75" customHeight="1">
      <c r="A122" s="1"/>
      <c r="B122" s="81"/>
    </row>
    <row r="123" ht="15.75" customHeight="1">
      <c r="A123" s="1"/>
      <c r="B123" s="81"/>
    </row>
    <row r="124" ht="15.75" customHeight="1">
      <c r="A124" s="1"/>
      <c r="B124" s="81"/>
    </row>
    <row r="125" ht="15.75" customHeight="1">
      <c r="A125" s="1"/>
      <c r="B125" s="81"/>
    </row>
    <row r="126" ht="15.75" customHeight="1">
      <c r="A126" s="1"/>
      <c r="B126" s="81"/>
    </row>
    <row r="127" ht="15.75" customHeight="1">
      <c r="A127" s="1"/>
      <c r="B127" s="81"/>
    </row>
    <row r="128" ht="15.75" customHeight="1">
      <c r="A128" s="1"/>
      <c r="B128" s="81"/>
    </row>
    <row r="129" ht="15.75" customHeight="1">
      <c r="A129" s="1"/>
      <c r="B129" s="81"/>
    </row>
    <row r="130" ht="15.75" customHeight="1">
      <c r="A130" s="1"/>
      <c r="B130" s="81"/>
    </row>
    <row r="131" ht="15.75" customHeight="1">
      <c r="A131" s="1"/>
      <c r="B131" s="81"/>
    </row>
    <row r="132" ht="15.75" customHeight="1">
      <c r="A132" s="1"/>
      <c r="B132" s="81"/>
    </row>
    <row r="133" ht="15.75" customHeight="1">
      <c r="A133" s="1"/>
      <c r="B133" s="81"/>
    </row>
    <row r="134" ht="15.75" customHeight="1">
      <c r="A134" s="1"/>
      <c r="B134" s="81"/>
    </row>
    <row r="135" ht="15.75" customHeight="1">
      <c r="A135" s="1"/>
      <c r="B135" s="81"/>
    </row>
    <row r="136" ht="15.75" customHeight="1">
      <c r="A136" s="1"/>
      <c r="B136" s="81"/>
    </row>
    <row r="137" ht="15.75" customHeight="1">
      <c r="A137" s="1"/>
      <c r="B137" s="81"/>
    </row>
    <row r="138" ht="15.75" customHeight="1">
      <c r="A138" s="1"/>
      <c r="B138" s="81"/>
    </row>
    <row r="139" ht="15.75" customHeight="1">
      <c r="A139" s="1"/>
      <c r="B139" s="81"/>
    </row>
    <row r="140" ht="15.75" customHeight="1">
      <c r="A140" s="1"/>
      <c r="B140" s="81"/>
    </row>
    <row r="141" ht="15.75" customHeight="1">
      <c r="A141" s="1"/>
      <c r="B141" s="81"/>
    </row>
    <row r="142" ht="15.75" customHeight="1">
      <c r="A142" s="1"/>
      <c r="B142" s="81"/>
    </row>
    <row r="143" ht="15.75" customHeight="1">
      <c r="A143" s="1"/>
      <c r="B143" s="81"/>
    </row>
    <row r="144" ht="15.75" customHeight="1">
      <c r="A144" s="1"/>
      <c r="B144" s="81"/>
    </row>
    <row r="145" ht="15.75" customHeight="1">
      <c r="A145" s="1"/>
      <c r="B145" s="81"/>
    </row>
    <row r="146" ht="15.75" customHeight="1">
      <c r="A146" s="1"/>
      <c r="B146" s="81"/>
    </row>
    <row r="147" ht="15.75" customHeight="1">
      <c r="A147" s="1"/>
      <c r="B147" s="81"/>
    </row>
    <row r="148" ht="15.75" customHeight="1">
      <c r="A148" s="1"/>
      <c r="B148" s="81"/>
    </row>
    <row r="149" ht="15.75" customHeight="1">
      <c r="A149" s="1"/>
      <c r="B149" s="81"/>
    </row>
    <row r="150" ht="15.75" customHeight="1">
      <c r="A150" s="1"/>
      <c r="B150" s="81"/>
    </row>
    <row r="151" ht="15.75" customHeight="1">
      <c r="A151" s="1"/>
      <c r="B151" s="81"/>
    </row>
    <row r="152" ht="15.75" customHeight="1">
      <c r="A152" s="1"/>
      <c r="B152" s="81"/>
    </row>
    <row r="153" ht="15.75" customHeight="1">
      <c r="A153" s="1"/>
      <c r="B153" s="81"/>
    </row>
    <row r="154" ht="15.75" customHeight="1">
      <c r="A154" s="1"/>
      <c r="B154" s="81"/>
    </row>
    <row r="155" ht="15.75" customHeight="1">
      <c r="A155" s="1"/>
      <c r="B155" s="81"/>
    </row>
    <row r="156" ht="15.75" customHeight="1">
      <c r="A156" s="1"/>
      <c r="B156" s="81"/>
    </row>
    <row r="157" ht="15.75" customHeight="1">
      <c r="A157" s="1"/>
      <c r="B157" s="81"/>
    </row>
    <row r="158" ht="15.75" customHeight="1">
      <c r="A158" s="1"/>
      <c r="B158" s="81"/>
    </row>
    <row r="159" ht="15.75" customHeight="1">
      <c r="A159" s="1"/>
      <c r="B159" s="81"/>
    </row>
    <row r="160" ht="15.75" customHeight="1">
      <c r="A160" s="1"/>
      <c r="B160" s="81"/>
    </row>
    <row r="161" ht="15.75" customHeight="1">
      <c r="A161" s="1"/>
      <c r="B161" s="81"/>
    </row>
    <row r="162" ht="15.75" customHeight="1">
      <c r="A162" s="1"/>
      <c r="B162" s="81"/>
    </row>
    <row r="163" ht="15.75" customHeight="1">
      <c r="A163" s="1"/>
      <c r="B163" s="81"/>
    </row>
    <row r="164" ht="15.75" customHeight="1">
      <c r="A164" s="1"/>
      <c r="B164" s="81"/>
    </row>
    <row r="165" ht="15.75" customHeight="1">
      <c r="A165" s="1"/>
      <c r="B165" s="81"/>
    </row>
    <row r="166" ht="15.75" customHeight="1">
      <c r="A166" s="1"/>
      <c r="B166" s="81"/>
    </row>
    <row r="167" ht="15.75" customHeight="1">
      <c r="A167" s="1"/>
      <c r="B167" s="81"/>
    </row>
    <row r="168" ht="15.75" customHeight="1">
      <c r="A168" s="1"/>
      <c r="B168" s="81"/>
    </row>
    <row r="169" ht="15.75" customHeight="1">
      <c r="A169" s="1"/>
      <c r="B169" s="81"/>
    </row>
    <row r="170" ht="15.75" customHeight="1">
      <c r="A170" s="1"/>
      <c r="B170" s="81"/>
    </row>
    <row r="171" ht="15.75" customHeight="1">
      <c r="A171" s="1"/>
      <c r="B171" s="81"/>
    </row>
    <row r="172" ht="15.75" customHeight="1">
      <c r="A172" s="1"/>
      <c r="B172" s="81"/>
    </row>
    <row r="173" ht="15.75" customHeight="1">
      <c r="A173" s="1"/>
      <c r="B173" s="81"/>
    </row>
    <row r="174" ht="15.75" customHeight="1">
      <c r="A174" s="1"/>
      <c r="B174" s="81"/>
    </row>
    <row r="175" ht="15.75" customHeight="1">
      <c r="A175" s="1"/>
      <c r="B175" s="81"/>
    </row>
    <row r="176" ht="15.75" customHeight="1">
      <c r="A176" s="1"/>
      <c r="B176" s="81"/>
    </row>
    <row r="177" ht="15.75" customHeight="1">
      <c r="A177" s="1"/>
      <c r="B177" s="81"/>
    </row>
    <row r="178" ht="15.75" customHeight="1">
      <c r="A178" s="1"/>
      <c r="B178" s="81"/>
    </row>
    <row r="179" ht="15.75" customHeight="1">
      <c r="A179" s="1"/>
      <c r="B179" s="81"/>
    </row>
    <row r="180" ht="15.75" customHeight="1">
      <c r="A180" s="1"/>
      <c r="B180" s="81"/>
    </row>
    <row r="181" ht="15.75" customHeight="1">
      <c r="A181" s="1"/>
      <c r="B181" s="81"/>
    </row>
    <row r="182" ht="15.75" customHeight="1">
      <c r="A182" s="1"/>
      <c r="B182" s="81"/>
    </row>
    <row r="183" ht="15.75" customHeight="1">
      <c r="A183" s="1"/>
      <c r="B183" s="81"/>
    </row>
    <row r="184" ht="15.75" customHeight="1">
      <c r="A184" s="1"/>
      <c r="B184" s="81"/>
    </row>
    <row r="185" ht="15.75" customHeight="1">
      <c r="A185" s="1"/>
      <c r="B185" s="81"/>
    </row>
    <row r="186" ht="15.75" customHeight="1">
      <c r="A186" s="1"/>
      <c r="B186" s="81"/>
    </row>
    <row r="187" ht="15.75" customHeight="1">
      <c r="A187" s="1"/>
      <c r="B187" s="81"/>
    </row>
    <row r="188" ht="15.75" customHeight="1">
      <c r="A188" s="1"/>
      <c r="B188" s="81"/>
    </row>
    <row r="189" ht="15.75" customHeight="1">
      <c r="A189" s="1"/>
      <c r="B189" s="81"/>
    </row>
    <row r="190" ht="15.75" customHeight="1">
      <c r="A190" s="1"/>
      <c r="B190" s="81"/>
    </row>
    <row r="191" ht="15.75" customHeight="1">
      <c r="A191" s="1"/>
      <c r="B191" s="81"/>
    </row>
    <row r="192" ht="15.75" customHeight="1">
      <c r="A192" s="1"/>
      <c r="B192" s="81"/>
    </row>
    <row r="193" ht="15.75" customHeight="1">
      <c r="A193" s="1"/>
      <c r="B193" s="81"/>
    </row>
    <row r="194" ht="15.75" customHeight="1">
      <c r="A194" s="1"/>
      <c r="B194" s="81"/>
    </row>
    <row r="195" ht="15.75" customHeight="1">
      <c r="A195" s="1"/>
      <c r="B195" s="81"/>
    </row>
    <row r="196" ht="15.75" customHeight="1">
      <c r="A196" s="1"/>
      <c r="B196" s="81"/>
    </row>
    <row r="197" ht="15.75" customHeight="1">
      <c r="A197" s="1"/>
      <c r="B197" s="81"/>
    </row>
    <row r="198" ht="15.75" customHeight="1">
      <c r="A198" s="1"/>
      <c r="B198" s="81"/>
    </row>
    <row r="199" ht="15.75" customHeight="1">
      <c r="A199" s="1"/>
      <c r="B199" s="81"/>
    </row>
    <row r="200" ht="15.75" customHeight="1">
      <c r="A200" s="1"/>
      <c r="B200" s="81"/>
    </row>
    <row r="201" ht="15.75" customHeight="1">
      <c r="A201" s="1"/>
      <c r="B201" s="81"/>
    </row>
    <row r="202" ht="15.75" customHeight="1">
      <c r="A202" s="1"/>
      <c r="B202" s="81"/>
    </row>
    <row r="203" ht="15.75" customHeight="1">
      <c r="A203" s="1"/>
      <c r="B203" s="81"/>
    </row>
    <row r="204" ht="15.75" customHeight="1">
      <c r="A204" s="1"/>
      <c r="B204" s="81"/>
    </row>
    <row r="205" ht="15.75" customHeight="1">
      <c r="A205" s="1"/>
      <c r="B205" s="81"/>
    </row>
    <row r="206" ht="15.75" customHeight="1">
      <c r="A206" s="1"/>
      <c r="B206" s="81"/>
    </row>
    <row r="207" ht="15.75" customHeight="1">
      <c r="A207" s="1"/>
      <c r="B207" s="81"/>
    </row>
    <row r="208" ht="15.75" customHeight="1">
      <c r="A208" s="1"/>
      <c r="B208" s="81"/>
    </row>
    <row r="209" ht="15.75" customHeight="1">
      <c r="A209" s="1"/>
      <c r="B209" s="81"/>
    </row>
    <row r="210" ht="15.75" customHeight="1">
      <c r="A210" s="1"/>
      <c r="B210" s="81"/>
    </row>
    <row r="211" ht="15.75" customHeight="1">
      <c r="A211" s="1"/>
      <c r="B211" s="81"/>
    </row>
    <row r="212" ht="15.75" customHeight="1">
      <c r="A212" s="1"/>
      <c r="B212" s="81"/>
    </row>
    <row r="213" ht="15.75" customHeight="1">
      <c r="A213" s="1"/>
      <c r="B213" s="81"/>
    </row>
    <row r="214" ht="15.75" customHeight="1">
      <c r="A214" s="1"/>
      <c r="B214" s="81"/>
    </row>
    <row r="215" ht="15.75" customHeight="1">
      <c r="A215" s="1"/>
      <c r="B215" s="81"/>
    </row>
    <row r="216" ht="15.75" customHeight="1">
      <c r="A216" s="1"/>
      <c r="B216" s="81"/>
    </row>
    <row r="217" ht="15.75" customHeight="1">
      <c r="A217" s="1"/>
      <c r="B217" s="81"/>
    </row>
    <row r="218" ht="15.75" customHeight="1">
      <c r="A218" s="1"/>
      <c r="B218" s="81"/>
    </row>
    <row r="219" ht="15.75" customHeight="1">
      <c r="A219" s="1"/>
      <c r="B219" s="81"/>
    </row>
    <row r="220" ht="15.75" customHeight="1">
      <c r="A220" s="1"/>
      <c r="B220" s="81"/>
    </row>
    <row r="221" ht="15.75" customHeight="1">
      <c r="A221" s="1"/>
      <c r="B221" s="81"/>
    </row>
    <row r="222" ht="15.75" customHeight="1">
      <c r="A222" s="1"/>
      <c r="B222" s="81"/>
    </row>
    <row r="223" ht="15.75" customHeight="1">
      <c r="B223" s="81"/>
    </row>
    <row r="224" ht="15.75" customHeight="1">
      <c r="B224" s="81"/>
    </row>
    <row r="225" ht="15.75" customHeight="1">
      <c r="B225" s="81"/>
    </row>
    <row r="226" ht="15.75" customHeight="1">
      <c r="B226" s="81"/>
    </row>
    <row r="227" ht="15.75" customHeight="1">
      <c r="B227" s="81"/>
    </row>
    <row r="228" ht="15.75" customHeight="1">
      <c r="B228" s="81"/>
    </row>
    <row r="229" ht="15.75" customHeight="1">
      <c r="B229" s="81"/>
    </row>
    <row r="230" ht="15.75" customHeight="1">
      <c r="B230" s="81"/>
    </row>
    <row r="231" ht="15.75" customHeight="1">
      <c r="B231" s="81"/>
    </row>
    <row r="232" ht="15.75" customHeight="1">
      <c r="B232" s="81"/>
    </row>
    <row r="233" ht="15.75" customHeight="1">
      <c r="B233" s="81"/>
    </row>
    <row r="234" ht="15.75" customHeight="1">
      <c r="B234" s="81"/>
    </row>
    <row r="235" ht="15.75" customHeight="1">
      <c r="B235" s="81"/>
    </row>
    <row r="236" ht="15.75" customHeight="1">
      <c r="B236" s="81"/>
    </row>
    <row r="237" ht="15.75" customHeight="1">
      <c r="B237" s="81"/>
    </row>
    <row r="238" ht="15.75" customHeight="1">
      <c r="B238" s="81"/>
    </row>
    <row r="239" ht="15.75" customHeight="1">
      <c r="B239" s="81"/>
    </row>
    <row r="240" ht="15.75" customHeight="1">
      <c r="B240" s="81"/>
    </row>
    <row r="241" ht="15.75" customHeight="1">
      <c r="B241" s="81"/>
    </row>
    <row r="242" ht="15.75" customHeight="1">
      <c r="B242" s="81"/>
    </row>
    <row r="243" ht="15.75" customHeight="1">
      <c r="B243" s="81"/>
    </row>
    <row r="244" ht="15.75" customHeight="1">
      <c r="B244" s="81"/>
    </row>
    <row r="245" ht="15.75" customHeight="1">
      <c r="B245" s="81"/>
    </row>
    <row r="246" ht="15.75" customHeight="1">
      <c r="B246" s="81"/>
    </row>
    <row r="247" ht="15.75" customHeight="1">
      <c r="B247" s="81"/>
    </row>
    <row r="248" ht="15.75" customHeight="1">
      <c r="B248" s="81"/>
    </row>
    <row r="249" ht="15.75" customHeight="1">
      <c r="B249" s="81"/>
    </row>
    <row r="250" ht="15.75" customHeight="1">
      <c r="B250" s="81"/>
    </row>
    <row r="251" ht="15.75" customHeight="1">
      <c r="B251" s="81"/>
    </row>
    <row r="252" ht="15.75" customHeight="1">
      <c r="B252" s="81"/>
    </row>
    <row r="253" ht="15.75" customHeight="1">
      <c r="B253" s="81"/>
    </row>
    <row r="254" ht="15.75" customHeight="1">
      <c r="B254" s="81"/>
    </row>
    <row r="255" ht="15.75" customHeight="1">
      <c r="B255" s="81"/>
    </row>
    <row r="256" ht="15.75" customHeight="1">
      <c r="B256" s="81"/>
    </row>
    <row r="257" ht="15.75" customHeight="1">
      <c r="B257" s="81"/>
    </row>
    <row r="258" ht="15.75" customHeight="1">
      <c r="B258" s="81"/>
    </row>
    <row r="259" ht="15.75" customHeight="1">
      <c r="B259" s="81"/>
    </row>
    <row r="260" ht="15.75" customHeight="1">
      <c r="B260" s="81"/>
    </row>
    <row r="261" ht="15.75" customHeight="1">
      <c r="B261" s="81"/>
    </row>
    <row r="262" ht="15.75" customHeight="1">
      <c r="B262" s="81"/>
    </row>
    <row r="263" ht="15.75" customHeight="1">
      <c r="B263" s="81"/>
    </row>
    <row r="264" ht="15.75" customHeight="1">
      <c r="B264" s="81"/>
    </row>
    <row r="265" ht="15.75" customHeight="1">
      <c r="B265" s="81"/>
    </row>
    <row r="266" ht="15.75" customHeight="1">
      <c r="B266" s="81"/>
    </row>
    <row r="267" ht="15.75" customHeight="1">
      <c r="B267" s="81"/>
    </row>
    <row r="268" ht="15.75" customHeight="1">
      <c r="B268" s="81"/>
    </row>
    <row r="269" ht="15.75" customHeight="1">
      <c r="B269" s="81"/>
    </row>
    <row r="270" ht="15.75" customHeight="1">
      <c r="B270" s="81"/>
    </row>
    <row r="271" ht="15.75" customHeight="1">
      <c r="B271" s="81"/>
    </row>
    <row r="272" ht="15.75" customHeight="1">
      <c r="B272" s="81"/>
    </row>
    <row r="273" ht="15.75" customHeight="1">
      <c r="B273" s="81"/>
    </row>
    <row r="274" ht="15.75" customHeight="1">
      <c r="B274" s="81"/>
    </row>
    <row r="275" ht="15.75" customHeight="1">
      <c r="B275" s="81"/>
    </row>
    <row r="276" ht="15.75" customHeight="1">
      <c r="B276" s="81"/>
    </row>
    <row r="277" ht="15.75" customHeight="1">
      <c r="B277" s="81"/>
    </row>
    <row r="278" ht="15.75" customHeight="1">
      <c r="B278" s="81"/>
    </row>
    <row r="279" ht="15.75" customHeight="1">
      <c r="B279" s="81"/>
    </row>
    <row r="280" ht="15.75" customHeight="1">
      <c r="B280" s="81"/>
    </row>
    <row r="281" ht="15.75" customHeight="1">
      <c r="B281" s="81"/>
    </row>
    <row r="282" ht="15.75" customHeight="1">
      <c r="B282" s="81"/>
    </row>
    <row r="283" ht="15.75" customHeight="1">
      <c r="B283" s="81"/>
    </row>
    <row r="284" ht="15.75" customHeight="1">
      <c r="B284" s="81"/>
    </row>
    <row r="285" ht="15.75" customHeight="1">
      <c r="B285" s="81"/>
    </row>
    <row r="286" ht="15.75" customHeight="1">
      <c r="B286" s="81"/>
    </row>
    <row r="287" ht="15.75" customHeight="1">
      <c r="B287" s="81"/>
    </row>
    <row r="288" ht="15.75" customHeight="1">
      <c r="B288" s="81"/>
    </row>
    <row r="289" ht="15.75" customHeight="1">
      <c r="B289" s="81"/>
    </row>
    <row r="290" ht="15.75" customHeight="1">
      <c r="B290" s="81"/>
    </row>
    <row r="291" ht="15.75" customHeight="1">
      <c r="B291" s="81"/>
    </row>
    <row r="292" ht="15.75" customHeight="1">
      <c r="B292" s="81"/>
    </row>
    <row r="293" ht="15.75" customHeight="1">
      <c r="B293" s="81"/>
    </row>
    <row r="294" ht="15.75" customHeight="1">
      <c r="B294" s="81"/>
    </row>
    <row r="295" ht="15.75" customHeight="1">
      <c r="B295" s="81"/>
    </row>
    <row r="296" ht="15.75" customHeight="1">
      <c r="B296" s="81"/>
    </row>
    <row r="297" ht="15.75" customHeight="1">
      <c r="B297" s="81"/>
    </row>
    <row r="298" ht="15.75" customHeight="1">
      <c r="B298" s="81"/>
    </row>
    <row r="299" ht="15.75" customHeight="1">
      <c r="B299" s="81"/>
    </row>
    <row r="300" ht="15.75" customHeight="1">
      <c r="B300" s="81"/>
    </row>
    <row r="301" ht="15.75" customHeight="1">
      <c r="B301" s="81"/>
    </row>
    <row r="302" ht="15.75" customHeight="1">
      <c r="B302" s="81"/>
    </row>
    <row r="303" ht="15.75" customHeight="1">
      <c r="B303" s="81"/>
    </row>
    <row r="304" ht="15.75" customHeight="1">
      <c r="B304" s="81"/>
    </row>
    <row r="305" ht="15.75" customHeight="1">
      <c r="B305" s="81"/>
    </row>
    <row r="306" ht="15.75" customHeight="1">
      <c r="B306" s="81"/>
    </row>
    <row r="307" ht="15.75" customHeight="1">
      <c r="B307" s="81"/>
    </row>
    <row r="308" ht="15.75" customHeight="1">
      <c r="B308" s="81"/>
    </row>
    <row r="309" ht="15.75" customHeight="1">
      <c r="B309" s="81"/>
    </row>
    <row r="310" ht="15.75" customHeight="1">
      <c r="B310" s="81"/>
    </row>
    <row r="311" ht="15.75" customHeight="1">
      <c r="B311" s="81"/>
    </row>
    <row r="312" ht="15.75" customHeight="1">
      <c r="B312" s="81"/>
    </row>
    <row r="313" ht="15.75" customHeight="1">
      <c r="B313" s="81"/>
    </row>
    <row r="314" ht="15.75" customHeight="1">
      <c r="B314" s="81"/>
    </row>
    <row r="315" ht="15.75" customHeight="1">
      <c r="B315" s="81"/>
    </row>
    <row r="316" ht="15.75" customHeight="1">
      <c r="B316" s="81"/>
    </row>
    <row r="317" ht="15.75" customHeight="1">
      <c r="B317" s="81"/>
    </row>
    <row r="318" ht="15.75" customHeight="1">
      <c r="B318" s="81"/>
    </row>
    <row r="319" ht="15.75" customHeight="1">
      <c r="B319" s="81"/>
    </row>
    <row r="320" ht="15.75" customHeight="1">
      <c r="B320" s="81"/>
    </row>
    <row r="321" ht="15.75" customHeight="1">
      <c r="B321" s="81"/>
    </row>
    <row r="322" ht="15.75" customHeight="1">
      <c r="B322" s="81"/>
    </row>
    <row r="323" ht="15.75" customHeight="1">
      <c r="B323" s="81"/>
    </row>
    <row r="324" ht="15.75" customHeight="1">
      <c r="B324" s="81"/>
    </row>
    <row r="325" ht="15.75" customHeight="1">
      <c r="B325" s="81"/>
    </row>
    <row r="326" ht="15.75" customHeight="1">
      <c r="B326" s="81"/>
    </row>
    <row r="327" ht="15.75" customHeight="1">
      <c r="B327" s="81"/>
    </row>
    <row r="328" ht="15.75" customHeight="1">
      <c r="B328" s="81"/>
    </row>
    <row r="329" ht="15.75" customHeight="1">
      <c r="B329" s="81"/>
    </row>
    <row r="330" ht="15.75" customHeight="1">
      <c r="B330" s="81"/>
    </row>
    <row r="331" ht="15.75" customHeight="1">
      <c r="B331" s="81"/>
    </row>
    <row r="332" ht="15.75" customHeight="1">
      <c r="B332" s="81"/>
    </row>
    <row r="333" ht="15.75" customHeight="1">
      <c r="B333" s="81"/>
    </row>
    <row r="334" ht="15.75" customHeight="1">
      <c r="B334" s="81"/>
    </row>
    <row r="335" ht="15.75" customHeight="1">
      <c r="B335" s="81"/>
    </row>
    <row r="336" ht="15.75" customHeight="1">
      <c r="B336" s="81"/>
    </row>
    <row r="337" ht="15.75" customHeight="1">
      <c r="B337" s="81"/>
    </row>
    <row r="338" ht="15.75" customHeight="1">
      <c r="B338" s="81"/>
    </row>
    <row r="339" ht="15.75" customHeight="1">
      <c r="B339" s="81"/>
    </row>
    <row r="340" ht="15.75" customHeight="1">
      <c r="B340" s="81"/>
    </row>
    <row r="341" ht="15.75" customHeight="1">
      <c r="B341" s="81"/>
    </row>
    <row r="342" ht="15.75" customHeight="1">
      <c r="B342" s="81"/>
    </row>
    <row r="343" ht="15.75" customHeight="1">
      <c r="B343" s="81"/>
    </row>
    <row r="344" ht="15.75" customHeight="1">
      <c r="B344" s="81"/>
    </row>
    <row r="345" ht="15.75" customHeight="1">
      <c r="B345" s="81"/>
    </row>
    <row r="346" ht="15.75" customHeight="1">
      <c r="B346" s="81"/>
    </row>
    <row r="347" ht="15.75" customHeight="1">
      <c r="B347" s="81"/>
    </row>
    <row r="348" ht="15.75" customHeight="1">
      <c r="B348" s="81"/>
    </row>
    <row r="349" ht="15.75" customHeight="1">
      <c r="B349" s="81"/>
    </row>
    <row r="350" ht="15.75" customHeight="1">
      <c r="B350" s="81"/>
    </row>
    <row r="351" ht="15.75" customHeight="1">
      <c r="B351" s="81"/>
    </row>
    <row r="352" ht="15.75" customHeight="1">
      <c r="B352" s="81"/>
    </row>
    <row r="353" ht="15.75" customHeight="1">
      <c r="B353" s="81"/>
    </row>
    <row r="354" ht="15.75" customHeight="1">
      <c r="B354" s="81"/>
    </row>
    <row r="355" ht="15.75" customHeight="1">
      <c r="B355" s="81"/>
    </row>
    <row r="356" ht="15.75" customHeight="1">
      <c r="B356" s="81"/>
    </row>
    <row r="357" ht="15.75" customHeight="1">
      <c r="B357" s="81"/>
    </row>
    <row r="358" ht="15.75" customHeight="1">
      <c r="B358" s="81"/>
    </row>
    <row r="359" ht="15.75" customHeight="1">
      <c r="B359" s="81"/>
    </row>
    <row r="360" ht="15.75" customHeight="1">
      <c r="B360" s="81"/>
    </row>
    <row r="361" ht="15.75" customHeight="1">
      <c r="B361" s="81"/>
    </row>
    <row r="362" ht="15.75" customHeight="1">
      <c r="B362" s="81"/>
    </row>
    <row r="363" ht="15.75" customHeight="1">
      <c r="B363" s="81"/>
    </row>
    <row r="364" ht="15.75" customHeight="1">
      <c r="B364" s="81"/>
    </row>
    <row r="365" ht="15.75" customHeight="1">
      <c r="B365" s="81"/>
    </row>
    <row r="366" ht="15.75" customHeight="1">
      <c r="B366" s="81"/>
    </row>
    <row r="367" ht="15.75" customHeight="1">
      <c r="B367" s="81"/>
    </row>
    <row r="368" ht="15.75" customHeight="1">
      <c r="B368" s="81"/>
    </row>
    <row r="369" ht="15.75" customHeight="1">
      <c r="B369" s="81"/>
    </row>
    <row r="370" ht="15.75" customHeight="1">
      <c r="B370" s="81"/>
    </row>
    <row r="371" ht="15.75" customHeight="1">
      <c r="B371" s="81"/>
    </row>
    <row r="372" ht="15.75" customHeight="1">
      <c r="B372" s="81"/>
    </row>
    <row r="373" ht="15.75" customHeight="1">
      <c r="B373" s="81"/>
    </row>
    <row r="374" ht="15.75" customHeight="1">
      <c r="B374" s="81"/>
    </row>
    <row r="375" ht="15.75" customHeight="1">
      <c r="B375" s="81"/>
    </row>
    <row r="376" ht="15.75" customHeight="1">
      <c r="B376" s="81"/>
    </row>
    <row r="377" ht="15.75" customHeight="1">
      <c r="B377" s="81"/>
    </row>
    <row r="378" ht="15.75" customHeight="1">
      <c r="B378" s="81"/>
    </row>
    <row r="379" ht="15.75" customHeight="1">
      <c r="B379" s="81"/>
    </row>
    <row r="380" ht="15.75" customHeight="1">
      <c r="B380" s="81"/>
    </row>
    <row r="381" ht="15.75" customHeight="1">
      <c r="B381" s="81"/>
    </row>
    <row r="382" ht="15.75" customHeight="1">
      <c r="B382" s="81"/>
    </row>
    <row r="383" ht="15.75" customHeight="1">
      <c r="B383" s="81"/>
    </row>
    <row r="384" ht="15.75" customHeight="1">
      <c r="B384" s="81"/>
    </row>
    <row r="385" ht="15.75" customHeight="1">
      <c r="B385" s="81"/>
    </row>
    <row r="386" ht="15.75" customHeight="1">
      <c r="B386" s="81"/>
    </row>
    <row r="387" ht="15.75" customHeight="1">
      <c r="B387" s="81"/>
    </row>
    <row r="388" ht="15.75" customHeight="1">
      <c r="B388" s="81"/>
    </row>
    <row r="389" ht="15.75" customHeight="1">
      <c r="B389" s="81"/>
    </row>
    <row r="390" ht="15.75" customHeight="1">
      <c r="B390" s="81"/>
    </row>
    <row r="391" ht="15.75" customHeight="1">
      <c r="B391" s="81"/>
    </row>
    <row r="392" ht="15.75" customHeight="1">
      <c r="B392" s="81"/>
    </row>
    <row r="393" ht="15.75" customHeight="1">
      <c r="B393" s="81"/>
    </row>
    <row r="394" ht="15.75" customHeight="1">
      <c r="B394" s="81"/>
    </row>
    <row r="395" ht="15.75" customHeight="1">
      <c r="B395" s="81"/>
    </row>
    <row r="396" ht="15.75" customHeight="1">
      <c r="B396" s="81"/>
    </row>
    <row r="397" ht="15.75" customHeight="1">
      <c r="B397" s="81"/>
    </row>
    <row r="398" ht="15.75" customHeight="1">
      <c r="B398" s="81"/>
    </row>
    <row r="399" ht="15.75" customHeight="1">
      <c r="B399" s="81"/>
    </row>
    <row r="400" ht="15.75" customHeight="1">
      <c r="B400" s="81"/>
    </row>
    <row r="401" ht="15.75" customHeight="1">
      <c r="B401" s="81"/>
    </row>
    <row r="402" ht="15.75" customHeight="1">
      <c r="B402" s="81"/>
    </row>
    <row r="403" ht="15.75" customHeight="1">
      <c r="B403" s="81"/>
    </row>
    <row r="404" ht="15.75" customHeight="1">
      <c r="B404" s="81"/>
    </row>
    <row r="405" ht="15.75" customHeight="1">
      <c r="B405" s="81"/>
    </row>
    <row r="406" ht="15.75" customHeight="1">
      <c r="B406" s="81"/>
    </row>
    <row r="407" ht="15.75" customHeight="1">
      <c r="B407" s="81"/>
    </row>
    <row r="408" ht="15.75" customHeight="1">
      <c r="B408" s="81"/>
    </row>
    <row r="409" ht="15.75" customHeight="1">
      <c r="B409" s="81"/>
    </row>
    <row r="410" ht="15.75" customHeight="1">
      <c r="B410" s="81"/>
    </row>
    <row r="411" ht="15.75" customHeight="1">
      <c r="B411" s="81"/>
    </row>
    <row r="412" ht="15.75" customHeight="1">
      <c r="B412" s="81"/>
    </row>
    <row r="413" ht="15.75" customHeight="1">
      <c r="B413" s="81"/>
    </row>
    <row r="414" ht="15.75" customHeight="1">
      <c r="B414" s="81"/>
    </row>
    <row r="415" ht="15.75" customHeight="1">
      <c r="B415" s="81"/>
    </row>
    <row r="416" ht="15.75" customHeight="1">
      <c r="B416" s="81"/>
    </row>
    <row r="417" ht="15.75" customHeight="1">
      <c r="B417" s="81"/>
    </row>
    <row r="418" ht="15.75" customHeight="1">
      <c r="B418" s="81"/>
    </row>
    <row r="419" ht="15.75" customHeight="1">
      <c r="B419" s="81"/>
    </row>
    <row r="420" ht="15.75" customHeight="1">
      <c r="B420" s="81"/>
    </row>
    <row r="421" ht="15.75" customHeight="1">
      <c r="B421" s="81"/>
    </row>
    <row r="422" ht="15.75" customHeight="1">
      <c r="B422" s="81"/>
    </row>
    <row r="423" ht="15.75" customHeight="1">
      <c r="B423" s="81"/>
    </row>
    <row r="424" ht="15.75" customHeight="1">
      <c r="B424" s="81"/>
    </row>
    <row r="425" ht="15.75" customHeight="1">
      <c r="B425" s="81"/>
    </row>
    <row r="426" ht="15.75" customHeight="1">
      <c r="B426" s="81"/>
    </row>
    <row r="427" ht="15.75" customHeight="1">
      <c r="B427" s="81"/>
    </row>
    <row r="428" ht="15.75" customHeight="1">
      <c r="B428" s="81"/>
    </row>
    <row r="429" ht="15.75" customHeight="1">
      <c r="B429" s="81"/>
    </row>
    <row r="430" ht="15.75" customHeight="1">
      <c r="B430" s="81"/>
    </row>
    <row r="431" ht="15.75" customHeight="1">
      <c r="B431" s="81"/>
    </row>
    <row r="432" ht="15.75" customHeight="1">
      <c r="B432" s="81"/>
    </row>
    <row r="433" ht="15.75" customHeight="1">
      <c r="B433" s="81"/>
    </row>
    <row r="434" ht="15.75" customHeight="1">
      <c r="B434" s="81"/>
    </row>
    <row r="435" ht="15.75" customHeight="1">
      <c r="B435" s="81"/>
    </row>
    <row r="436" ht="15.75" customHeight="1">
      <c r="B436" s="81"/>
    </row>
    <row r="437" ht="15.75" customHeight="1">
      <c r="B437" s="81"/>
    </row>
    <row r="438" ht="15.75" customHeight="1">
      <c r="B438" s="81"/>
    </row>
    <row r="439" ht="15.75" customHeight="1">
      <c r="B439" s="81"/>
    </row>
    <row r="440" ht="15.75" customHeight="1">
      <c r="B440" s="81"/>
    </row>
    <row r="441" ht="15.75" customHeight="1">
      <c r="B441" s="81"/>
    </row>
    <row r="442" ht="15.75" customHeight="1">
      <c r="B442" s="81"/>
    </row>
    <row r="443" ht="15.75" customHeight="1">
      <c r="B443" s="81"/>
    </row>
    <row r="444" ht="15.75" customHeight="1">
      <c r="B444" s="81"/>
    </row>
    <row r="445" ht="15.75" customHeight="1">
      <c r="B445" s="81"/>
    </row>
    <row r="446" ht="15.75" customHeight="1">
      <c r="B446" s="81"/>
    </row>
    <row r="447" ht="15.75" customHeight="1">
      <c r="B447" s="81"/>
    </row>
    <row r="448" ht="15.75" customHeight="1">
      <c r="B448" s="81"/>
    </row>
    <row r="449" ht="15.75" customHeight="1">
      <c r="B449" s="81"/>
    </row>
    <row r="450" ht="15.75" customHeight="1">
      <c r="B450" s="81"/>
    </row>
    <row r="451" ht="15.75" customHeight="1">
      <c r="B451" s="81"/>
    </row>
    <row r="452" ht="15.75" customHeight="1">
      <c r="B452" s="81"/>
    </row>
    <row r="453" ht="15.75" customHeight="1">
      <c r="B453" s="81"/>
    </row>
    <row r="454" ht="15.75" customHeight="1">
      <c r="B454" s="81"/>
    </row>
    <row r="455" ht="15.75" customHeight="1">
      <c r="B455" s="81"/>
    </row>
    <row r="456" ht="15.75" customHeight="1">
      <c r="B456" s="81"/>
    </row>
    <row r="457" ht="15.75" customHeight="1">
      <c r="B457" s="81"/>
    </row>
    <row r="458" ht="15.75" customHeight="1">
      <c r="B458" s="81"/>
    </row>
    <row r="459" ht="15.75" customHeight="1">
      <c r="B459" s="81"/>
    </row>
    <row r="460" ht="15.75" customHeight="1">
      <c r="B460" s="81"/>
    </row>
    <row r="461" ht="15.75" customHeight="1">
      <c r="B461" s="81"/>
    </row>
    <row r="462" ht="15.75" customHeight="1">
      <c r="B462" s="81"/>
    </row>
    <row r="463" ht="15.75" customHeight="1">
      <c r="B463" s="81"/>
    </row>
    <row r="464" ht="15.75" customHeight="1">
      <c r="B464" s="81"/>
    </row>
    <row r="465" ht="15.75" customHeight="1">
      <c r="B465" s="81"/>
    </row>
    <row r="466" ht="15.75" customHeight="1">
      <c r="B466" s="81"/>
    </row>
    <row r="467" ht="15.75" customHeight="1">
      <c r="B467" s="81"/>
    </row>
    <row r="468" ht="15.75" customHeight="1">
      <c r="B468" s="81"/>
    </row>
    <row r="469" ht="15.75" customHeight="1">
      <c r="B469" s="81"/>
    </row>
    <row r="470" ht="15.75" customHeight="1">
      <c r="B470" s="81"/>
    </row>
    <row r="471" ht="15.75" customHeight="1">
      <c r="B471" s="81"/>
    </row>
    <row r="472" ht="15.75" customHeight="1">
      <c r="B472" s="81"/>
    </row>
    <row r="473" ht="15.75" customHeight="1">
      <c r="B473" s="81"/>
    </row>
    <row r="474" ht="15.75" customHeight="1">
      <c r="B474" s="81"/>
    </row>
    <row r="475" ht="15.75" customHeight="1">
      <c r="B475" s="81"/>
    </row>
    <row r="476" ht="15.75" customHeight="1">
      <c r="B476" s="81"/>
    </row>
    <row r="477" ht="15.75" customHeight="1">
      <c r="B477" s="81"/>
    </row>
    <row r="478" ht="15.75" customHeight="1">
      <c r="B478" s="81"/>
    </row>
    <row r="479" ht="15.75" customHeight="1">
      <c r="B479" s="81"/>
    </row>
    <row r="480" ht="15.75" customHeight="1">
      <c r="B480" s="81"/>
    </row>
    <row r="481" ht="15.75" customHeight="1">
      <c r="B481" s="81"/>
    </row>
    <row r="482" ht="15.75" customHeight="1">
      <c r="B482" s="81"/>
    </row>
    <row r="483" ht="15.75" customHeight="1">
      <c r="B483" s="81"/>
    </row>
    <row r="484" ht="15.75" customHeight="1">
      <c r="B484" s="81"/>
    </row>
    <row r="485" ht="15.75" customHeight="1">
      <c r="B485" s="81"/>
    </row>
    <row r="486" ht="15.75" customHeight="1">
      <c r="B486" s="81"/>
    </row>
    <row r="487" ht="15.75" customHeight="1">
      <c r="B487" s="81"/>
    </row>
    <row r="488" ht="15.75" customHeight="1">
      <c r="B488" s="81"/>
    </row>
    <row r="489" ht="15.75" customHeight="1">
      <c r="B489" s="81"/>
    </row>
    <row r="490" ht="15.75" customHeight="1">
      <c r="B490" s="81"/>
    </row>
    <row r="491" ht="15.75" customHeight="1">
      <c r="B491" s="81"/>
    </row>
    <row r="492" ht="15.75" customHeight="1">
      <c r="B492" s="81"/>
    </row>
    <row r="493" ht="15.75" customHeight="1">
      <c r="B493" s="81"/>
    </row>
    <row r="494" ht="15.75" customHeight="1">
      <c r="B494" s="81"/>
    </row>
    <row r="495" ht="15.75" customHeight="1">
      <c r="B495" s="81"/>
    </row>
    <row r="496" ht="15.75" customHeight="1">
      <c r="B496" s="81"/>
    </row>
    <row r="497" ht="15.75" customHeight="1">
      <c r="B497" s="81"/>
    </row>
    <row r="498" ht="15.75" customHeight="1">
      <c r="B498" s="81"/>
    </row>
    <row r="499" ht="15.75" customHeight="1">
      <c r="B499" s="81"/>
    </row>
    <row r="500" ht="15.75" customHeight="1">
      <c r="B500" s="81"/>
    </row>
    <row r="501" ht="15.75" customHeight="1">
      <c r="B501" s="81"/>
    </row>
    <row r="502" ht="15.75" customHeight="1">
      <c r="B502" s="81"/>
    </row>
    <row r="503" ht="15.75" customHeight="1">
      <c r="B503" s="81"/>
    </row>
    <row r="504" ht="15.75" customHeight="1">
      <c r="B504" s="81"/>
    </row>
    <row r="505" ht="15.75" customHeight="1">
      <c r="B505" s="81"/>
    </row>
    <row r="506" ht="15.75" customHeight="1">
      <c r="B506" s="81"/>
    </row>
    <row r="507" ht="15.75" customHeight="1">
      <c r="B507" s="81"/>
    </row>
    <row r="508" ht="15.75" customHeight="1">
      <c r="B508" s="81"/>
    </row>
    <row r="509" ht="15.75" customHeight="1">
      <c r="B509" s="81"/>
    </row>
    <row r="510" ht="15.75" customHeight="1">
      <c r="B510" s="81"/>
    </row>
    <row r="511" ht="15.75" customHeight="1">
      <c r="B511" s="81"/>
    </row>
    <row r="512" ht="15.75" customHeight="1">
      <c r="B512" s="81"/>
    </row>
    <row r="513" ht="15.75" customHeight="1">
      <c r="B513" s="81"/>
    </row>
    <row r="514" ht="15.75" customHeight="1">
      <c r="B514" s="81"/>
    </row>
    <row r="515" ht="15.75" customHeight="1">
      <c r="B515" s="81"/>
    </row>
    <row r="516" ht="15.75" customHeight="1">
      <c r="B516" s="81"/>
    </row>
    <row r="517" ht="15.75" customHeight="1">
      <c r="B517" s="81"/>
    </row>
    <row r="518" ht="15.75" customHeight="1">
      <c r="B518" s="81"/>
    </row>
    <row r="519" ht="15.75" customHeight="1">
      <c r="B519" s="81"/>
    </row>
    <row r="520" ht="15.75" customHeight="1">
      <c r="B520" s="81"/>
    </row>
    <row r="521" ht="15.75" customHeight="1">
      <c r="B521" s="81"/>
    </row>
    <row r="522" ht="15.75" customHeight="1">
      <c r="B522" s="81"/>
    </row>
    <row r="523" ht="15.75" customHeight="1">
      <c r="B523" s="81"/>
    </row>
    <row r="524" ht="15.75" customHeight="1">
      <c r="B524" s="81"/>
    </row>
    <row r="525" ht="15.75" customHeight="1">
      <c r="B525" s="81"/>
    </row>
    <row r="526" ht="15.75" customHeight="1">
      <c r="B526" s="81"/>
    </row>
    <row r="527" ht="15.75" customHeight="1">
      <c r="B527" s="81"/>
    </row>
    <row r="528" ht="15.75" customHeight="1">
      <c r="B528" s="81"/>
    </row>
    <row r="529" ht="15.75" customHeight="1">
      <c r="B529" s="81"/>
    </row>
    <row r="530" ht="15.75" customHeight="1">
      <c r="B530" s="81"/>
    </row>
    <row r="531" ht="15.75" customHeight="1">
      <c r="B531" s="81"/>
    </row>
    <row r="532" ht="15.75" customHeight="1">
      <c r="B532" s="81"/>
    </row>
    <row r="533" ht="15.75" customHeight="1">
      <c r="B533" s="81"/>
    </row>
    <row r="534" ht="15.75" customHeight="1">
      <c r="B534" s="81"/>
    </row>
    <row r="535" ht="15.75" customHeight="1">
      <c r="B535" s="81"/>
    </row>
    <row r="536" ht="15.75" customHeight="1">
      <c r="B536" s="81"/>
    </row>
    <row r="537" ht="15.75" customHeight="1">
      <c r="B537" s="81"/>
    </row>
    <row r="538" ht="15.75" customHeight="1">
      <c r="B538" s="81"/>
    </row>
    <row r="539" ht="15.75" customHeight="1">
      <c r="B539" s="81"/>
    </row>
    <row r="540" ht="15.75" customHeight="1">
      <c r="B540" s="81"/>
    </row>
    <row r="541" ht="15.75" customHeight="1">
      <c r="B541" s="81"/>
    </row>
    <row r="542" ht="15.75" customHeight="1">
      <c r="B542" s="81"/>
    </row>
    <row r="543" ht="15.75" customHeight="1">
      <c r="B543" s="81"/>
    </row>
    <row r="544" ht="15.75" customHeight="1">
      <c r="B544" s="81"/>
    </row>
    <row r="545" ht="15.75" customHeight="1">
      <c r="B545" s="81"/>
    </row>
    <row r="546" ht="15.75" customHeight="1">
      <c r="B546" s="81"/>
    </row>
    <row r="547" ht="15.75" customHeight="1">
      <c r="B547" s="81"/>
    </row>
    <row r="548" ht="15.75" customHeight="1">
      <c r="B548" s="81"/>
    </row>
    <row r="549" ht="15.75" customHeight="1">
      <c r="B549" s="81"/>
    </row>
    <row r="550" ht="15.75" customHeight="1">
      <c r="B550" s="81"/>
    </row>
    <row r="551" ht="15.75" customHeight="1">
      <c r="B551" s="81"/>
    </row>
    <row r="552" ht="15.75" customHeight="1">
      <c r="B552" s="81"/>
    </row>
    <row r="553" ht="15.75" customHeight="1">
      <c r="B553" s="81"/>
    </row>
    <row r="554" ht="15.75" customHeight="1">
      <c r="B554" s="81"/>
    </row>
    <row r="555" ht="15.75" customHeight="1">
      <c r="B555" s="81"/>
    </row>
    <row r="556" ht="15.75" customHeight="1">
      <c r="B556" s="81"/>
    </row>
    <row r="557" ht="15.75" customHeight="1">
      <c r="B557" s="81"/>
    </row>
    <row r="558" ht="15.75" customHeight="1">
      <c r="B558" s="81"/>
    </row>
    <row r="559" ht="15.75" customHeight="1">
      <c r="B559" s="81"/>
    </row>
    <row r="560" ht="15.75" customHeight="1">
      <c r="B560" s="81"/>
    </row>
    <row r="561" ht="15.75" customHeight="1">
      <c r="B561" s="81"/>
    </row>
    <row r="562" ht="15.75" customHeight="1">
      <c r="B562" s="81"/>
    </row>
    <row r="563" ht="15.75" customHeight="1">
      <c r="B563" s="81"/>
    </row>
    <row r="564" ht="15.75" customHeight="1">
      <c r="B564" s="81"/>
    </row>
    <row r="565" ht="15.75" customHeight="1">
      <c r="B565" s="81"/>
    </row>
    <row r="566" ht="15.75" customHeight="1">
      <c r="B566" s="81"/>
    </row>
    <row r="567" ht="15.75" customHeight="1">
      <c r="B567" s="81"/>
    </row>
    <row r="568" ht="15.75" customHeight="1">
      <c r="B568" s="81"/>
    </row>
    <row r="569" ht="15.75" customHeight="1">
      <c r="B569" s="81"/>
    </row>
    <row r="570" ht="15.75" customHeight="1">
      <c r="B570" s="81"/>
    </row>
    <row r="571" ht="15.75" customHeight="1">
      <c r="B571" s="81"/>
    </row>
    <row r="572" ht="15.75" customHeight="1">
      <c r="B572" s="81"/>
    </row>
    <row r="573" ht="15.75" customHeight="1">
      <c r="B573" s="81"/>
    </row>
    <row r="574" ht="15.75" customHeight="1">
      <c r="B574" s="81"/>
    </row>
    <row r="575" ht="15.75" customHeight="1">
      <c r="B575" s="81"/>
    </row>
    <row r="576" ht="15.75" customHeight="1">
      <c r="B576" s="81"/>
    </row>
    <row r="577" ht="15.75" customHeight="1">
      <c r="B577" s="81"/>
    </row>
    <row r="578" ht="15.75" customHeight="1">
      <c r="B578" s="81"/>
    </row>
    <row r="579" ht="15.75" customHeight="1">
      <c r="B579" s="81"/>
    </row>
    <row r="580" ht="15.75" customHeight="1">
      <c r="B580" s="81"/>
    </row>
    <row r="581" ht="15.75" customHeight="1">
      <c r="B581" s="81"/>
    </row>
    <row r="582" ht="15.75" customHeight="1">
      <c r="B582" s="81"/>
    </row>
    <row r="583" ht="15.75" customHeight="1">
      <c r="B583" s="81"/>
    </row>
    <row r="584" ht="15.75" customHeight="1">
      <c r="B584" s="81"/>
    </row>
    <row r="585" ht="15.75" customHeight="1">
      <c r="B585" s="81"/>
    </row>
    <row r="586" ht="15.75" customHeight="1">
      <c r="B586" s="81"/>
    </row>
    <row r="587" ht="15.75" customHeight="1">
      <c r="B587" s="81"/>
    </row>
    <row r="588" ht="15.75" customHeight="1">
      <c r="B588" s="81"/>
    </row>
    <row r="589" ht="15.75" customHeight="1">
      <c r="B589" s="81"/>
    </row>
    <row r="590" ht="15.75" customHeight="1">
      <c r="B590" s="81"/>
    </row>
    <row r="591" ht="15.75" customHeight="1">
      <c r="B591" s="81"/>
    </row>
    <row r="592" ht="15.75" customHeight="1">
      <c r="B592" s="81"/>
    </row>
    <row r="593" ht="15.75" customHeight="1">
      <c r="B593" s="81"/>
    </row>
    <row r="594" ht="15.75" customHeight="1">
      <c r="B594" s="81"/>
    </row>
    <row r="595" ht="15.75" customHeight="1">
      <c r="B595" s="81"/>
    </row>
    <row r="596" ht="15.75" customHeight="1">
      <c r="B596" s="81"/>
    </row>
    <row r="597" ht="15.75" customHeight="1">
      <c r="B597" s="81"/>
    </row>
    <row r="598" ht="15.75" customHeight="1">
      <c r="B598" s="81"/>
    </row>
    <row r="599" ht="15.75" customHeight="1">
      <c r="B599" s="81"/>
    </row>
    <row r="600" ht="15.75" customHeight="1">
      <c r="B600" s="81"/>
    </row>
    <row r="601" ht="15.75" customHeight="1">
      <c r="B601" s="81"/>
    </row>
    <row r="602" ht="15.75" customHeight="1">
      <c r="B602" s="81"/>
    </row>
    <row r="603" ht="15.75" customHeight="1">
      <c r="B603" s="81"/>
    </row>
    <row r="604" ht="15.75" customHeight="1">
      <c r="B604" s="81"/>
    </row>
    <row r="605" ht="15.75" customHeight="1">
      <c r="B605" s="81"/>
    </row>
    <row r="606" ht="15.75" customHeight="1">
      <c r="B606" s="81"/>
    </row>
    <row r="607" ht="15.75" customHeight="1">
      <c r="B607" s="81"/>
    </row>
    <row r="608" ht="15.75" customHeight="1">
      <c r="B608" s="81"/>
    </row>
    <row r="609" ht="15.75" customHeight="1">
      <c r="B609" s="81"/>
    </row>
    <row r="610" ht="15.75" customHeight="1">
      <c r="B610" s="81"/>
    </row>
    <row r="611" ht="15.75" customHeight="1">
      <c r="B611" s="81"/>
    </row>
    <row r="612" ht="15.75" customHeight="1">
      <c r="B612" s="81"/>
    </row>
    <row r="613" ht="15.75" customHeight="1">
      <c r="B613" s="81"/>
    </row>
    <row r="614" ht="15.75" customHeight="1">
      <c r="B614" s="81"/>
    </row>
    <row r="615" ht="15.75" customHeight="1">
      <c r="B615" s="81"/>
    </row>
    <row r="616" ht="15.75" customHeight="1">
      <c r="B616" s="81"/>
    </row>
    <row r="617" ht="15.75" customHeight="1">
      <c r="B617" s="81"/>
    </row>
    <row r="618" ht="15.75" customHeight="1">
      <c r="B618" s="81"/>
    </row>
    <row r="619" ht="15.75" customHeight="1">
      <c r="B619" s="81"/>
    </row>
    <row r="620" ht="15.75" customHeight="1">
      <c r="B620" s="81"/>
    </row>
    <row r="621" ht="15.75" customHeight="1">
      <c r="B621" s="81"/>
    </row>
    <row r="622" ht="15.75" customHeight="1">
      <c r="B622" s="81"/>
    </row>
    <row r="623" ht="15.75" customHeight="1">
      <c r="B623" s="81"/>
    </row>
    <row r="624" ht="15.75" customHeight="1">
      <c r="B624" s="81"/>
    </row>
    <row r="625" ht="15.75" customHeight="1">
      <c r="B625" s="81"/>
    </row>
    <row r="626" ht="15.75" customHeight="1">
      <c r="B626" s="81"/>
    </row>
    <row r="627" ht="15.75" customHeight="1">
      <c r="B627" s="81"/>
    </row>
    <row r="628" ht="15.75" customHeight="1">
      <c r="B628" s="81"/>
    </row>
    <row r="629" ht="15.75" customHeight="1">
      <c r="B629" s="81"/>
    </row>
    <row r="630" ht="15.75" customHeight="1">
      <c r="B630" s="81"/>
    </row>
    <row r="631" ht="15.75" customHeight="1">
      <c r="B631" s="81"/>
    </row>
    <row r="632" ht="15.75" customHeight="1">
      <c r="B632" s="81"/>
    </row>
    <row r="633" ht="15.75" customHeight="1">
      <c r="B633" s="81"/>
    </row>
    <row r="634" ht="15.75" customHeight="1">
      <c r="B634" s="81"/>
    </row>
    <row r="635" ht="15.75" customHeight="1">
      <c r="B635" s="81"/>
    </row>
    <row r="636" ht="15.75" customHeight="1">
      <c r="B636" s="81"/>
    </row>
    <row r="637" ht="15.75" customHeight="1">
      <c r="B637" s="81"/>
    </row>
    <row r="638" ht="15.75" customHeight="1">
      <c r="B638" s="81"/>
    </row>
    <row r="639" ht="15.75" customHeight="1">
      <c r="B639" s="81"/>
    </row>
    <row r="640" ht="15.75" customHeight="1">
      <c r="B640" s="81"/>
    </row>
    <row r="641" ht="15.75" customHeight="1">
      <c r="B641" s="81"/>
    </row>
    <row r="642" ht="15.75" customHeight="1">
      <c r="B642" s="81"/>
    </row>
    <row r="643" ht="15.75" customHeight="1">
      <c r="B643" s="81"/>
    </row>
    <row r="644" ht="15.75" customHeight="1">
      <c r="B644" s="81"/>
    </row>
    <row r="645" ht="15.75" customHeight="1">
      <c r="B645" s="81"/>
    </row>
    <row r="646" ht="15.75" customHeight="1">
      <c r="B646" s="81"/>
    </row>
    <row r="647" ht="15.75" customHeight="1">
      <c r="B647" s="81"/>
    </row>
    <row r="648" ht="15.75" customHeight="1">
      <c r="B648" s="81"/>
    </row>
    <row r="649" ht="15.75" customHeight="1">
      <c r="B649" s="81"/>
    </row>
    <row r="650" ht="15.75" customHeight="1">
      <c r="B650" s="81"/>
    </row>
    <row r="651" ht="15.75" customHeight="1">
      <c r="B651" s="81"/>
    </row>
    <row r="652" ht="15.75" customHeight="1">
      <c r="B652" s="81"/>
    </row>
    <row r="653" ht="15.75" customHeight="1">
      <c r="B653" s="81"/>
    </row>
    <row r="654" ht="15.75" customHeight="1">
      <c r="B654" s="81"/>
    </row>
    <row r="655" ht="15.75" customHeight="1">
      <c r="B655" s="81"/>
    </row>
    <row r="656" ht="15.75" customHeight="1">
      <c r="B656" s="81"/>
    </row>
    <row r="657" ht="15.75" customHeight="1">
      <c r="B657" s="81"/>
    </row>
    <row r="658" ht="15.75" customHeight="1">
      <c r="B658" s="81"/>
    </row>
    <row r="659" ht="15.75" customHeight="1">
      <c r="B659" s="81"/>
    </row>
    <row r="660" ht="15.75" customHeight="1">
      <c r="B660" s="81"/>
    </row>
    <row r="661" ht="15.75" customHeight="1">
      <c r="B661" s="81"/>
    </row>
    <row r="662" ht="15.75" customHeight="1">
      <c r="B662" s="81"/>
    </row>
    <row r="663" ht="15.75" customHeight="1">
      <c r="B663" s="81"/>
    </row>
    <row r="664" ht="15.75" customHeight="1">
      <c r="B664" s="81"/>
    </row>
    <row r="665" ht="15.75" customHeight="1">
      <c r="B665" s="81"/>
    </row>
    <row r="666" ht="15.75" customHeight="1">
      <c r="B666" s="81"/>
    </row>
    <row r="667" ht="15.75" customHeight="1">
      <c r="B667" s="81"/>
    </row>
    <row r="668" ht="15.75" customHeight="1">
      <c r="B668" s="81"/>
    </row>
    <row r="669" ht="15.75" customHeight="1">
      <c r="B669" s="81"/>
    </row>
    <row r="670" ht="15.75" customHeight="1">
      <c r="B670" s="81"/>
    </row>
    <row r="671" ht="15.75" customHeight="1">
      <c r="B671" s="81"/>
    </row>
    <row r="672" ht="15.75" customHeight="1">
      <c r="B672" s="81"/>
    </row>
    <row r="673" ht="15.75" customHeight="1">
      <c r="B673" s="81"/>
    </row>
    <row r="674" ht="15.75" customHeight="1">
      <c r="B674" s="81"/>
    </row>
    <row r="675" ht="15.75" customHeight="1">
      <c r="B675" s="81"/>
    </row>
    <row r="676" ht="15.75" customHeight="1">
      <c r="B676" s="81"/>
    </row>
    <row r="677" ht="15.75" customHeight="1">
      <c r="B677" s="81"/>
    </row>
    <row r="678" ht="15.75" customHeight="1">
      <c r="B678" s="81"/>
    </row>
    <row r="679" ht="15.75" customHeight="1">
      <c r="B679" s="81"/>
    </row>
    <row r="680" ht="15.75" customHeight="1">
      <c r="B680" s="81"/>
    </row>
    <row r="681" ht="15.75" customHeight="1">
      <c r="B681" s="81"/>
    </row>
    <row r="682" ht="15.75" customHeight="1">
      <c r="B682" s="81"/>
    </row>
    <row r="683" ht="15.75" customHeight="1">
      <c r="B683" s="81"/>
    </row>
    <row r="684" ht="15.75" customHeight="1">
      <c r="B684" s="81"/>
    </row>
    <row r="685" ht="15.75" customHeight="1">
      <c r="B685" s="81"/>
    </row>
    <row r="686" ht="15.75" customHeight="1">
      <c r="B686" s="81"/>
    </row>
    <row r="687" ht="15.75" customHeight="1">
      <c r="B687" s="81"/>
    </row>
    <row r="688" ht="15.75" customHeight="1">
      <c r="B688" s="81"/>
    </row>
    <row r="689" ht="15.75" customHeight="1">
      <c r="B689" s="81"/>
    </row>
    <row r="690" ht="15.75" customHeight="1">
      <c r="B690" s="81"/>
    </row>
    <row r="691" ht="15.75" customHeight="1">
      <c r="B691" s="81"/>
    </row>
    <row r="692" ht="15.75" customHeight="1">
      <c r="B692" s="81"/>
    </row>
    <row r="693" ht="15.75" customHeight="1">
      <c r="B693" s="81"/>
    </row>
    <row r="694" ht="15.75" customHeight="1">
      <c r="B694" s="81"/>
    </row>
    <row r="695" ht="15.75" customHeight="1">
      <c r="B695" s="81"/>
    </row>
    <row r="696" ht="15.75" customHeight="1">
      <c r="B696" s="81"/>
    </row>
    <row r="697" ht="15.75" customHeight="1">
      <c r="B697" s="81"/>
    </row>
    <row r="698" ht="15.75" customHeight="1">
      <c r="B698" s="81"/>
    </row>
    <row r="699" ht="15.75" customHeight="1">
      <c r="B699" s="81"/>
    </row>
    <row r="700" ht="15.75" customHeight="1">
      <c r="B700" s="81"/>
    </row>
    <row r="701" ht="15.75" customHeight="1">
      <c r="B701" s="81"/>
    </row>
    <row r="702" ht="15.75" customHeight="1">
      <c r="B702" s="81"/>
    </row>
    <row r="703" ht="15.75" customHeight="1">
      <c r="B703" s="81"/>
    </row>
    <row r="704" ht="15.75" customHeight="1">
      <c r="B704" s="81"/>
    </row>
    <row r="705" ht="15.75" customHeight="1">
      <c r="B705" s="81"/>
    </row>
    <row r="706" ht="15.75" customHeight="1">
      <c r="B706" s="81"/>
    </row>
    <row r="707" ht="15.75" customHeight="1">
      <c r="B707" s="81"/>
    </row>
    <row r="708" ht="15.75" customHeight="1">
      <c r="B708" s="81"/>
    </row>
    <row r="709" ht="15.75" customHeight="1">
      <c r="B709" s="81"/>
    </row>
    <row r="710" ht="15.75" customHeight="1">
      <c r="B710" s="81"/>
    </row>
    <row r="711" ht="15.75" customHeight="1">
      <c r="B711" s="81"/>
    </row>
    <row r="712" ht="15.75" customHeight="1">
      <c r="B712" s="81"/>
    </row>
    <row r="713" ht="15.75" customHeight="1">
      <c r="B713" s="81"/>
    </row>
    <row r="714" ht="15.75" customHeight="1">
      <c r="B714" s="81"/>
    </row>
    <row r="715" ht="15.75" customHeight="1">
      <c r="B715" s="81"/>
    </row>
    <row r="716" ht="15.75" customHeight="1">
      <c r="B716" s="81"/>
    </row>
    <row r="717" ht="15.75" customHeight="1">
      <c r="B717" s="81"/>
    </row>
    <row r="718" ht="15.75" customHeight="1">
      <c r="B718" s="81"/>
    </row>
    <row r="719" ht="15.75" customHeight="1">
      <c r="B719" s="81"/>
    </row>
    <row r="720" ht="15.75" customHeight="1">
      <c r="B720" s="81"/>
    </row>
    <row r="721" ht="15.75" customHeight="1">
      <c r="B721" s="81"/>
    </row>
    <row r="722" ht="15.75" customHeight="1">
      <c r="B722" s="81"/>
    </row>
    <row r="723" ht="15.75" customHeight="1">
      <c r="B723" s="81"/>
    </row>
    <row r="724" ht="15.75" customHeight="1">
      <c r="B724" s="81"/>
    </row>
    <row r="725" ht="15.75" customHeight="1">
      <c r="B725" s="81"/>
    </row>
    <row r="726" ht="15.75" customHeight="1">
      <c r="B726" s="81"/>
    </row>
    <row r="727" ht="15.75" customHeight="1">
      <c r="B727" s="81"/>
    </row>
    <row r="728" ht="15.75" customHeight="1">
      <c r="B728" s="81"/>
    </row>
    <row r="729" ht="15.75" customHeight="1">
      <c r="B729" s="81"/>
    </row>
    <row r="730" ht="15.75" customHeight="1">
      <c r="B730" s="81"/>
    </row>
    <row r="731" ht="15.75" customHeight="1">
      <c r="B731" s="81"/>
    </row>
    <row r="732" ht="15.75" customHeight="1">
      <c r="B732" s="81"/>
    </row>
    <row r="733" ht="15.75" customHeight="1">
      <c r="B733" s="81"/>
    </row>
    <row r="734" ht="15.75" customHeight="1">
      <c r="B734" s="81"/>
    </row>
    <row r="735" ht="15.75" customHeight="1">
      <c r="B735" s="81"/>
    </row>
    <row r="736" ht="15.75" customHeight="1">
      <c r="B736" s="81"/>
    </row>
    <row r="737" ht="15.75" customHeight="1">
      <c r="B737" s="81"/>
    </row>
    <row r="738" ht="15.75" customHeight="1">
      <c r="B738" s="81"/>
    </row>
    <row r="739" ht="15.75" customHeight="1">
      <c r="B739" s="81"/>
    </row>
    <row r="740" ht="15.75" customHeight="1">
      <c r="B740" s="81"/>
    </row>
    <row r="741" ht="15.75" customHeight="1">
      <c r="B741" s="81"/>
    </row>
    <row r="742" ht="15.75" customHeight="1">
      <c r="B742" s="81"/>
    </row>
    <row r="743" ht="15.75" customHeight="1">
      <c r="B743" s="81"/>
    </row>
    <row r="744" ht="15.75" customHeight="1">
      <c r="B744" s="81"/>
    </row>
    <row r="745" ht="15.75" customHeight="1">
      <c r="B745" s="81"/>
    </row>
    <row r="746" ht="15.75" customHeight="1">
      <c r="B746" s="81"/>
    </row>
    <row r="747" ht="15.75" customHeight="1">
      <c r="B747" s="81"/>
    </row>
    <row r="748" ht="15.75" customHeight="1">
      <c r="B748" s="81"/>
    </row>
    <row r="749" ht="15.75" customHeight="1">
      <c r="B749" s="81"/>
    </row>
    <row r="750" ht="15.75" customHeight="1">
      <c r="B750" s="81"/>
    </row>
    <row r="751" ht="15.75" customHeight="1">
      <c r="B751" s="81"/>
    </row>
    <row r="752" ht="15.75" customHeight="1">
      <c r="B752" s="81"/>
    </row>
    <row r="753" ht="15.75" customHeight="1">
      <c r="B753" s="81"/>
    </row>
    <row r="754" ht="15.75" customHeight="1">
      <c r="B754" s="81"/>
    </row>
    <row r="755" ht="15.75" customHeight="1">
      <c r="B755" s="81"/>
    </row>
    <row r="756" ht="15.75" customHeight="1">
      <c r="B756" s="81"/>
    </row>
    <row r="757" ht="15.75" customHeight="1">
      <c r="B757" s="81"/>
    </row>
    <row r="758" ht="15.75" customHeight="1">
      <c r="B758" s="81"/>
    </row>
    <row r="759" ht="15.75" customHeight="1">
      <c r="B759" s="81"/>
    </row>
    <row r="760" ht="15.75" customHeight="1">
      <c r="B760" s="81"/>
    </row>
    <row r="761" ht="15.75" customHeight="1">
      <c r="B761" s="81"/>
    </row>
    <row r="762" ht="15.75" customHeight="1">
      <c r="B762" s="81"/>
    </row>
    <row r="763" ht="15.75" customHeight="1">
      <c r="B763" s="81"/>
    </row>
    <row r="764" ht="15.75" customHeight="1">
      <c r="B764" s="81"/>
    </row>
    <row r="765" ht="15.75" customHeight="1">
      <c r="B765" s="81"/>
    </row>
    <row r="766" ht="15.75" customHeight="1">
      <c r="B766" s="81"/>
    </row>
    <row r="767" ht="15.75" customHeight="1">
      <c r="B767" s="81"/>
    </row>
    <row r="768" ht="15.75" customHeight="1">
      <c r="B768" s="81"/>
    </row>
    <row r="769" ht="15.75" customHeight="1">
      <c r="B769" s="81"/>
    </row>
    <row r="770" ht="15.75" customHeight="1">
      <c r="B770" s="81"/>
    </row>
    <row r="771" ht="15.75" customHeight="1">
      <c r="B771" s="81"/>
    </row>
    <row r="772" ht="15.75" customHeight="1">
      <c r="B772" s="81"/>
    </row>
    <row r="773" ht="15.75" customHeight="1">
      <c r="B773" s="81"/>
    </row>
    <row r="774" ht="15.75" customHeight="1">
      <c r="B774" s="81"/>
    </row>
    <row r="775" ht="15.75" customHeight="1">
      <c r="B775" s="81"/>
    </row>
    <row r="776" ht="15.75" customHeight="1">
      <c r="B776" s="81"/>
    </row>
    <row r="777" ht="15.75" customHeight="1">
      <c r="B777" s="81"/>
    </row>
    <row r="778" ht="15.75" customHeight="1">
      <c r="B778" s="81"/>
    </row>
    <row r="779" ht="15.75" customHeight="1">
      <c r="B779" s="81"/>
    </row>
    <row r="780" ht="15.75" customHeight="1">
      <c r="B780" s="81"/>
    </row>
    <row r="781" ht="15.75" customHeight="1">
      <c r="B781" s="81"/>
    </row>
    <row r="782" ht="15.75" customHeight="1">
      <c r="B782" s="81"/>
    </row>
    <row r="783" ht="15.75" customHeight="1">
      <c r="B783" s="81"/>
    </row>
    <row r="784" ht="15.75" customHeight="1">
      <c r="B784" s="81"/>
    </row>
    <row r="785" ht="15.75" customHeight="1">
      <c r="B785" s="81"/>
    </row>
    <row r="786" ht="15.75" customHeight="1">
      <c r="B786" s="81"/>
    </row>
    <row r="787" ht="15.75" customHeight="1">
      <c r="B787" s="81"/>
    </row>
    <row r="788" ht="15.75" customHeight="1">
      <c r="B788" s="81"/>
    </row>
    <row r="789" ht="15.75" customHeight="1">
      <c r="B789" s="81"/>
    </row>
    <row r="790" ht="15.75" customHeight="1">
      <c r="B790" s="81"/>
    </row>
    <row r="791" ht="15.75" customHeight="1">
      <c r="B791" s="81"/>
    </row>
    <row r="792" ht="15.75" customHeight="1">
      <c r="B792" s="81"/>
    </row>
    <row r="793" ht="15.75" customHeight="1">
      <c r="B793" s="81"/>
    </row>
    <row r="794" ht="15.75" customHeight="1">
      <c r="B794" s="81"/>
    </row>
    <row r="795" ht="15.75" customHeight="1">
      <c r="B795" s="81"/>
    </row>
    <row r="796" ht="15.75" customHeight="1">
      <c r="B796" s="81"/>
    </row>
    <row r="797" ht="15.75" customHeight="1">
      <c r="B797" s="81"/>
    </row>
    <row r="798" ht="15.75" customHeight="1">
      <c r="B798" s="81"/>
    </row>
    <row r="799" ht="15.75" customHeight="1">
      <c r="B799" s="81"/>
    </row>
    <row r="800" ht="15.75" customHeight="1">
      <c r="B800" s="81"/>
    </row>
    <row r="801" ht="15.75" customHeight="1">
      <c r="B801" s="81"/>
    </row>
    <row r="802" ht="15.75" customHeight="1">
      <c r="B802" s="81"/>
    </row>
    <row r="803" ht="15.75" customHeight="1">
      <c r="B803" s="81"/>
    </row>
    <row r="804" ht="15.75" customHeight="1">
      <c r="B804" s="81"/>
    </row>
    <row r="805" ht="15.75" customHeight="1">
      <c r="B805" s="81"/>
    </row>
    <row r="806" ht="15.75" customHeight="1">
      <c r="B806" s="81"/>
    </row>
    <row r="807" ht="15.75" customHeight="1">
      <c r="B807" s="81"/>
    </row>
    <row r="808" ht="15.75" customHeight="1">
      <c r="B808" s="81"/>
    </row>
    <row r="809" ht="15.75" customHeight="1">
      <c r="B809" s="81"/>
    </row>
    <row r="810" ht="15.75" customHeight="1">
      <c r="B810" s="81"/>
    </row>
    <row r="811" ht="15.75" customHeight="1">
      <c r="B811" s="81"/>
    </row>
    <row r="812" ht="15.75" customHeight="1">
      <c r="B812" s="81"/>
    </row>
    <row r="813" ht="15.75" customHeight="1">
      <c r="B813" s="81"/>
    </row>
    <row r="814" ht="15.75" customHeight="1">
      <c r="B814" s="81"/>
    </row>
    <row r="815" ht="15.75" customHeight="1">
      <c r="B815" s="81"/>
    </row>
    <row r="816" ht="15.75" customHeight="1">
      <c r="B816" s="81"/>
    </row>
    <row r="817" ht="15.75" customHeight="1">
      <c r="B817" s="81"/>
    </row>
    <row r="818" ht="15.75" customHeight="1">
      <c r="B818" s="81"/>
    </row>
    <row r="819" ht="15.75" customHeight="1">
      <c r="B819" s="81"/>
    </row>
    <row r="820" ht="15.75" customHeight="1">
      <c r="B820" s="81"/>
    </row>
    <row r="821" ht="15.75" customHeight="1">
      <c r="B821" s="81"/>
    </row>
    <row r="822" ht="15.75" customHeight="1">
      <c r="B822" s="81"/>
    </row>
    <row r="823" ht="15.75" customHeight="1">
      <c r="B823" s="81"/>
    </row>
    <row r="824" ht="15.75" customHeight="1">
      <c r="B824" s="81"/>
    </row>
    <row r="825" ht="15.75" customHeight="1">
      <c r="B825" s="81"/>
    </row>
    <row r="826" ht="15.75" customHeight="1">
      <c r="B826" s="81"/>
    </row>
    <row r="827" ht="15.75" customHeight="1">
      <c r="B827" s="81"/>
    </row>
    <row r="828" ht="15.75" customHeight="1">
      <c r="B828" s="81"/>
    </row>
    <row r="829" ht="15.75" customHeight="1">
      <c r="B829" s="81"/>
    </row>
    <row r="830" ht="15.75" customHeight="1">
      <c r="B830" s="81"/>
    </row>
    <row r="831" ht="15.75" customHeight="1">
      <c r="B831" s="81"/>
    </row>
    <row r="832" ht="15.75" customHeight="1">
      <c r="B832" s="81"/>
    </row>
    <row r="833" ht="15.75" customHeight="1">
      <c r="B833" s="81"/>
    </row>
    <row r="834" ht="15.75" customHeight="1">
      <c r="B834" s="81"/>
    </row>
    <row r="835" ht="15.75" customHeight="1">
      <c r="B835" s="81"/>
    </row>
    <row r="836" ht="15.75" customHeight="1">
      <c r="B836" s="81"/>
    </row>
    <row r="837" ht="15.75" customHeight="1">
      <c r="B837" s="81"/>
    </row>
    <row r="838" ht="15.75" customHeight="1">
      <c r="B838" s="81"/>
    </row>
    <row r="839" ht="15.75" customHeight="1">
      <c r="B839" s="81"/>
    </row>
    <row r="840" ht="15.75" customHeight="1">
      <c r="B840" s="81"/>
    </row>
    <row r="841" ht="15.75" customHeight="1">
      <c r="B841" s="81"/>
    </row>
    <row r="842" ht="15.75" customHeight="1">
      <c r="B842" s="81"/>
    </row>
    <row r="843" ht="15.75" customHeight="1">
      <c r="B843" s="81"/>
    </row>
    <row r="844" ht="15.75" customHeight="1">
      <c r="B844" s="81"/>
    </row>
    <row r="845" ht="15.75" customHeight="1">
      <c r="B845" s="81"/>
    </row>
    <row r="846" ht="15.75" customHeight="1">
      <c r="B846" s="81"/>
    </row>
    <row r="847" ht="15.75" customHeight="1">
      <c r="B847" s="81"/>
    </row>
    <row r="848" ht="15.75" customHeight="1">
      <c r="B848" s="81"/>
    </row>
    <row r="849" ht="15.75" customHeight="1">
      <c r="B849" s="81"/>
    </row>
    <row r="850" ht="15.75" customHeight="1">
      <c r="B850" s="81"/>
    </row>
    <row r="851" ht="15.75" customHeight="1">
      <c r="B851" s="81"/>
    </row>
    <row r="852" ht="15.75" customHeight="1">
      <c r="B852" s="81"/>
    </row>
    <row r="853" ht="15.75" customHeight="1">
      <c r="B853" s="81"/>
    </row>
    <row r="854" ht="15.75" customHeight="1">
      <c r="B854" s="81"/>
    </row>
    <row r="855" ht="15.75" customHeight="1">
      <c r="B855" s="81"/>
    </row>
    <row r="856" ht="15.75" customHeight="1">
      <c r="B856" s="81"/>
    </row>
    <row r="857" ht="15.75" customHeight="1">
      <c r="B857" s="81"/>
    </row>
    <row r="858" ht="15.75" customHeight="1">
      <c r="B858" s="81"/>
    </row>
    <row r="859" ht="15.75" customHeight="1">
      <c r="B859" s="81"/>
    </row>
    <row r="860" ht="15.75" customHeight="1">
      <c r="B860" s="81"/>
    </row>
    <row r="861" ht="15.75" customHeight="1">
      <c r="B861" s="81"/>
    </row>
    <row r="862" ht="15.75" customHeight="1">
      <c r="B862" s="81"/>
    </row>
    <row r="863" ht="15.75" customHeight="1">
      <c r="B863" s="81"/>
    </row>
    <row r="864" ht="15.75" customHeight="1">
      <c r="B864" s="81"/>
    </row>
    <row r="865" ht="15.75" customHeight="1">
      <c r="B865" s="81"/>
    </row>
    <row r="866" ht="15.75" customHeight="1">
      <c r="B866" s="81"/>
    </row>
    <row r="867" ht="15.75" customHeight="1">
      <c r="B867" s="81"/>
    </row>
    <row r="868" ht="15.75" customHeight="1">
      <c r="B868" s="81"/>
    </row>
    <row r="869" ht="15.75" customHeight="1">
      <c r="B869" s="81"/>
    </row>
    <row r="870" ht="15.75" customHeight="1">
      <c r="B870" s="81"/>
    </row>
    <row r="871" ht="15.75" customHeight="1">
      <c r="B871" s="81"/>
    </row>
    <row r="872" ht="15.75" customHeight="1">
      <c r="B872" s="81"/>
    </row>
    <row r="873" ht="15.75" customHeight="1">
      <c r="B873" s="81"/>
    </row>
    <row r="874" ht="15.75" customHeight="1">
      <c r="B874" s="81"/>
    </row>
    <row r="875" ht="15.75" customHeight="1">
      <c r="B875" s="81"/>
    </row>
    <row r="876" ht="15.75" customHeight="1">
      <c r="B876" s="81"/>
    </row>
    <row r="877" ht="15.75" customHeight="1">
      <c r="B877" s="81"/>
    </row>
    <row r="878" ht="15.75" customHeight="1">
      <c r="B878" s="81"/>
    </row>
    <row r="879" ht="15.75" customHeight="1">
      <c r="B879" s="81"/>
    </row>
    <row r="880" ht="15.75" customHeight="1">
      <c r="B880" s="81"/>
    </row>
    <row r="881" ht="15.75" customHeight="1">
      <c r="B881" s="81"/>
    </row>
    <row r="882" ht="15.75" customHeight="1">
      <c r="B882" s="81"/>
    </row>
    <row r="883" ht="15.75" customHeight="1">
      <c r="B883" s="81"/>
    </row>
    <row r="884" ht="15.75" customHeight="1">
      <c r="B884" s="81"/>
    </row>
    <row r="885" ht="15.75" customHeight="1">
      <c r="B885" s="81"/>
    </row>
    <row r="886" ht="15.75" customHeight="1">
      <c r="B886" s="81"/>
    </row>
    <row r="887" ht="15.75" customHeight="1">
      <c r="B887" s="81"/>
    </row>
    <row r="888" ht="15.75" customHeight="1">
      <c r="B888" s="81"/>
    </row>
    <row r="889" ht="15.75" customHeight="1">
      <c r="B889" s="81"/>
    </row>
    <row r="890" ht="15.75" customHeight="1">
      <c r="B890" s="81"/>
    </row>
    <row r="891" ht="15.75" customHeight="1">
      <c r="B891" s="81"/>
    </row>
    <row r="892" ht="15.75" customHeight="1">
      <c r="B892" s="81"/>
    </row>
    <row r="893" ht="15.75" customHeight="1">
      <c r="B893" s="81"/>
    </row>
    <row r="894" ht="15.75" customHeight="1">
      <c r="B894" s="81"/>
    </row>
    <row r="895" ht="15.75" customHeight="1">
      <c r="B895" s="81"/>
    </row>
    <row r="896" ht="15.75" customHeight="1">
      <c r="B896" s="81"/>
    </row>
    <row r="897" ht="15.75" customHeight="1">
      <c r="B897" s="81"/>
    </row>
    <row r="898" ht="15.75" customHeight="1">
      <c r="B898" s="81"/>
    </row>
    <row r="899" ht="15.75" customHeight="1">
      <c r="B899" s="81"/>
    </row>
    <row r="900" ht="15.75" customHeight="1">
      <c r="B900" s="81"/>
    </row>
    <row r="901" ht="15.75" customHeight="1">
      <c r="B901" s="81"/>
    </row>
    <row r="902" ht="15.75" customHeight="1">
      <c r="B902" s="81"/>
    </row>
    <row r="903" ht="15.75" customHeight="1">
      <c r="B903" s="81"/>
    </row>
    <row r="904" ht="15.75" customHeight="1">
      <c r="B904" s="81"/>
    </row>
    <row r="905" ht="15.75" customHeight="1">
      <c r="B905" s="81"/>
    </row>
    <row r="906" ht="15.75" customHeight="1">
      <c r="B906" s="81"/>
    </row>
    <row r="907" ht="15.75" customHeight="1">
      <c r="B907" s="81"/>
    </row>
    <row r="908" ht="15.75" customHeight="1">
      <c r="B908" s="81"/>
    </row>
    <row r="909" ht="15.75" customHeight="1">
      <c r="B909" s="81"/>
    </row>
    <row r="910" ht="15.75" customHeight="1">
      <c r="B910" s="81"/>
    </row>
    <row r="911" ht="15.75" customHeight="1">
      <c r="B911" s="81"/>
    </row>
    <row r="912" ht="15.75" customHeight="1">
      <c r="B912" s="81"/>
    </row>
    <row r="913" ht="15.75" customHeight="1">
      <c r="B913" s="81"/>
    </row>
    <row r="914" ht="15.75" customHeight="1">
      <c r="B914" s="81"/>
    </row>
    <row r="915" ht="15.75" customHeight="1">
      <c r="B915" s="81"/>
    </row>
    <row r="916" ht="15.75" customHeight="1">
      <c r="B916" s="81"/>
    </row>
    <row r="917" ht="15.75" customHeight="1">
      <c r="B917" s="81"/>
    </row>
    <row r="918" ht="15.75" customHeight="1">
      <c r="B918" s="81"/>
    </row>
    <row r="919" ht="15.75" customHeight="1">
      <c r="B919" s="81"/>
    </row>
    <row r="920" ht="15.75" customHeight="1">
      <c r="B920" s="81"/>
    </row>
    <row r="921" ht="15.75" customHeight="1">
      <c r="B921" s="81"/>
    </row>
    <row r="922" ht="15.75" customHeight="1">
      <c r="B922" s="81"/>
    </row>
    <row r="923" ht="15.75" customHeight="1">
      <c r="B923" s="81"/>
    </row>
    <row r="924" ht="15.75" customHeight="1">
      <c r="B924" s="81"/>
    </row>
    <row r="925" ht="15.75" customHeight="1">
      <c r="B925" s="81"/>
    </row>
    <row r="926" ht="15.75" customHeight="1">
      <c r="B926" s="81"/>
    </row>
    <row r="927" ht="15.75" customHeight="1">
      <c r="B927" s="81"/>
    </row>
    <row r="928" ht="15.75" customHeight="1">
      <c r="B928" s="81"/>
    </row>
    <row r="929" ht="15.75" customHeight="1">
      <c r="B929" s="81"/>
    </row>
    <row r="930" ht="15.75" customHeight="1">
      <c r="B930" s="81"/>
    </row>
    <row r="931" ht="15.75" customHeight="1">
      <c r="B931" s="81"/>
    </row>
    <row r="932" ht="15.75" customHeight="1">
      <c r="B932" s="81"/>
    </row>
    <row r="933" ht="15.75" customHeight="1">
      <c r="B933" s="81"/>
    </row>
    <row r="934" ht="15.75" customHeight="1">
      <c r="B934" s="81"/>
    </row>
    <row r="935" ht="15.75" customHeight="1">
      <c r="B935" s="81"/>
    </row>
    <row r="936" ht="15.75" customHeight="1">
      <c r="B936" s="81"/>
    </row>
    <row r="937" ht="15.75" customHeight="1">
      <c r="B937" s="81"/>
    </row>
    <row r="938" ht="15.75" customHeight="1">
      <c r="B938" s="81"/>
    </row>
    <row r="939" ht="15.75" customHeight="1">
      <c r="B939" s="81"/>
    </row>
    <row r="940" ht="15.75" customHeight="1">
      <c r="B940" s="81"/>
    </row>
    <row r="941" ht="15.75" customHeight="1">
      <c r="B941" s="81"/>
    </row>
    <row r="942" ht="15.75" customHeight="1">
      <c r="B942" s="81"/>
    </row>
    <row r="943" ht="15.75" customHeight="1">
      <c r="B943" s="81"/>
    </row>
    <row r="944" ht="15.75" customHeight="1">
      <c r="B944" s="81"/>
    </row>
    <row r="945" ht="15.75" customHeight="1">
      <c r="B945" s="81"/>
    </row>
    <row r="946" ht="15.75" customHeight="1">
      <c r="B946" s="81"/>
    </row>
    <row r="947" ht="15.75" customHeight="1">
      <c r="B947" s="81"/>
    </row>
    <row r="948" ht="15.75" customHeight="1">
      <c r="B948" s="81"/>
    </row>
    <row r="949" ht="15.75" customHeight="1">
      <c r="B949" s="81"/>
    </row>
    <row r="950" ht="15.75" customHeight="1">
      <c r="B950" s="81"/>
    </row>
    <row r="951" ht="15.75" customHeight="1">
      <c r="B951" s="81"/>
    </row>
    <row r="952" ht="15.75" customHeight="1">
      <c r="B952" s="81"/>
    </row>
    <row r="953" ht="15.75" customHeight="1">
      <c r="B953" s="81"/>
    </row>
    <row r="954" ht="15.75" customHeight="1">
      <c r="B954" s="81"/>
    </row>
    <row r="955" ht="15.75" customHeight="1">
      <c r="B955" s="81"/>
    </row>
    <row r="956" ht="15.75" customHeight="1">
      <c r="B956" s="81"/>
    </row>
    <row r="957" ht="15.75" customHeight="1">
      <c r="B957" s="81"/>
    </row>
    <row r="958" ht="15.75" customHeight="1">
      <c r="B958" s="81"/>
    </row>
    <row r="959" ht="15.75" customHeight="1">
      <c r="B959" s="81"/>
    </row>
    <row r="960" ht="15.75" customHeight="1">
      <c r="B960" s="81"/>
    </row>
    <row r="961" ht="15.75" customHeight="1">
      <c r="B961" s="81"/>
    </row>
    <row r="962" ht="15.75" customHeight="1">
      <c r="B962" s="81"/>
    </row>
    <row r="963" ht="15.75" customHeight="1">
      <c r="B963" s="81"/>
    </row>
    <row r="964" ht="15.75" customHeight="1">
      <c r="B964" s="81"/>
    </row>
    <row r="965" ht="15.75" customHeight="1">
      <c r="B965" s="81"/>
    </row>
    <row r="966" ht="15.75" customHeight="1">
      <c r="B966" s="81"/>
    </row>
    <row r="967" ht="15.75" customHeight="1">
      <c r="B967" s="81"/>
    </row>
    <row r="968" ht="15.75" customHeight="1">
      <c r="B968" s="81"/>
    </row>
    <row r="969" ht="15.75" customHeight="1">
      <c r="B969" s="81"/>
    </row>
    <row r="970" ht="15.75" customHeight="1">
      <c r="B970" s="81"/>
    </row>
    <row r="971" ht="15.75" customHeight="1">
      <c r="B971" s="81"/>
    </row>
    <row r="972" ht="15.75" customHeight="1">
      <c r="B972" s="81"/>
    </row>
    <row r="973" ht="15.75" customHeight="1">
      <c r="B973" s="81"/>
    </row>
    <row r="974" ht="15.75" customHeight="1">
      <c r="B974" s="81"/>
    </row>
    <row r="975" ht="15.75" customHeight="1">
      <c r="B975" s="81"/>
    </row>
    <row r="976" ht="15.75" customHeight="1">
      <c r="B976" s="81"/>
    </row>
    <row r="977" ht="15.75" customHeight="1">
      <c r="B977" s="81"/>
    </row>
    <row r="978" ht="15.75" customHeight="1">
      <c r="B978" s="81"/>
    </row>
    <row r="979" ht="15.75" customHeight="1">
      <c r="B979" s="81"/>
    </row>
    <row r="980" ht="15.75" customHeight="1">
      <c r="B980" s="81"/>
    </row>
    <row r="981" ht="15.75" customHeight="1">
      <c r="B981" s="81"/>
    </row>
    <row r="982" ht="15.75" customHeight="1">
      <c r="B982" s="81"/>
    </row>
    <row r="983" ht="15.75" customHeight="1">
      <c r="B983" s="81"/>
    </row>
    <row r="984" ht="15.75" customHeight="1">
      <c r="B984" s="81"/>
    </row>
    <row r="985" ht="15.75" customHeight="1">
      <c r="B985" s="81"/>
    </row>
    <row r="986" ht="15.75" customHeight="1">
      <c r="B986" s="81"/>
    </row>
    <row r="987" ht="15.75" customHeight="1">
      <c r="B987" s="81"/>
    </row>
    <row r="988" ht="15.75" customHeight="1">
      <c r="B988" s="81"/>
    </row>
    <row r="989" ht="15.75" customHeight="1">
      <c r="B989" s="81"/>
    </row>
    <row r="990" ht="15.75" customHeight="1">
      <c r="B990" s="81"/>
    </row>
    <row r="991" ht="15.75" customHeight="1">
      <c r="B991" s="81"/>
    </row>
    <row r="992" ht="15.75" customHeight="1">
      <c r="B992" s="81"/>
    </row>
    <row r="993" ht="15.75" customHeight="1">
      <c r="B993" s="81"/>
    </row>
    <row r="994" ht="15.75" customHeight="1">
      <c r="B994" s="81"/>
    </row>
    <row r="995" ht="15.75" customHeight="1">
      <c r="B995" s="81"/>
    </row>
    <row r="996" ht="15.75" customHeight="1">
      <c r="B996" s="81"/>
    </row>
    <row r="997" ht="15.75" customHeight="1">
      <c r="B997" s="81"/>
    </row>
    <row r="998" ht="15.75" customHeight="1">
      <c r="B998" s="81"/>
    </row>
    <row r="999" ht="15.75" customHeight="1">
      <c r="B999" s="81"/>
    </row>
    <row r="1000" ht="15.75" customHeight="1">
      <c r="B1000" s="81"/>
    </row>
  </sheetData>
  <mergeCells count="5">
    <mergeCell ref="B6:C6"/>
    <mergeCell ref="D6:E6"/>
    <mergeCell ref="F6:G6"/>
    <mergeCell ref="H6:I6"/>
    <mergeCell ref="J6:K6"/>
  </mergeCells>
  <hyperlinks>
    <hyperlink display="Fields tab" location="Fields!A1" ref="D2"/>
    <hyperlink display="References tab" location="References!A1" ref="D3"/>
    <hyperlink display="References tab" location="References!A1" ref="D4"/>
  </hyperlink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8.75"/>
    <col customWidth="1" min="2" max="2" width="11.5"/>
    <col customWidth="1" min="3" max="6" width="12.63"/>
    <col customWidth="1" min="7" max="7" width="9.0"/>
  </cols>
  <sheetData>
    <row r="1" ht="15.75" customHeight="1">
      <c r="A1" s="1" t="s">
        <v>206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1"/>
      <c r="U1" s="1"/>
    </row>
    <row r="2" ht="15.75" customHeight="1">
      <c r="A2" s="1" t="s">
        <v>207</v>
      </c>
      <c r="B2" s="1" t="s">
        <v>208</v>
      </c>
      <c r="C2" s="1" t="s">
        <v>209</v>
      </c>
      <c r="D2" s="4" t="s">
        <v>49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5.75" customHeight="1">
      <c r="A3" s="4" t="s">
        <v>210</v>
      </c>
      <c r="B3" s="94" t="s">
        <v>211</v>
      </c>
      <c r="C3" s="95" t="s">
        <v>212</v>
      </c>
      <c r="D3" s="4" t="s">
        <v>213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ht="15.75" customHeight="1">
      <c r="A4" s="4" t="s">
        <v>171</v>
      </c>
      <c r="B4" s="4" t="s">
        <v>214</v>
      </c>
      <c r="C4" s="9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ht="15.75" customHeight="1">
      <c r="A5" s="4" t="s">
        <v>215</v>
      </c>
      <c r="B5" s="4" t="s">
        <v>216</v>
      </c>
      <c r="C5" s="94" t="s">
        <v>217</v>
      </c>
      <c r="D5" s="4" t="s">
        <v>218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ht="15.75" customHeight="1">
      <c r="A6" s="4"/>
      <c r="B6" s="4"/>
      <c r="C6" s="9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15.75" customHeight="1">
      <c r="A7" s="1" t="s">
        <v>219</v>
      </c>
      <c r="B7" s="4"/>
      <c r="C7" s="97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ht="15.75" customHeight="1">
      <c r="A8" s="98" t="s">
        <v>220</v>
      </c>
      <c r="B8" s="98">
        <v>48.4</v>
      </c>
      <c r="C8" s="98" t="s">
        <v>221</v>
      </c>
      <c r="D8" s="98" t="s">
        <v>222</v>
      </c>
      <c r="E8" s="99" t="s">
        <v>223</v>
      </c>
      <c r="F8" s="100" t="s">
        <v>224</v>
      </c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</row>
    <row r="9" ht="15.75" customHeight="1">
      <c r="A9" s="98" t="s">
        <v>225</v>
      </c>
      <c r="B9" s="101">
        <f>185.641</f>
        <v>185.641</v>
      </c>
      <c r="C9" s="102" t="s">
        <v>191</v>
      </c>
      <c r="D9" s="98" t="s">
        <v>226</v>
      </c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</row>
    <row r="10" ht="15.75" customHeight="1">
      <c r="A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</row>
    <row r="11" ht="15.75" customHeight="1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</row>
    <row r="12" ht="15.75" customHeight="1">
      <c r="A12" s="98"/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</row>
    <row r="13" ht="15.75" customHeight="1">
      <c r="A13" s="103"/>
      <c r="B13" s="103"/>
      <c r="C13" s="103"/>
      <c r="D13" s="103"/>
      <c r="E13" s="104"/>
      <c r="F13" s="105"/>
      <c r="G13" s="104"/>
      <c r="H13" s="104"/>
      <c r="I13" s="98"/>
      <c r="J13" s="103"/>
      <c r="K13" s="103"/>
      <c r="L13" s="103"/>
      <c r="M13" s="103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</row>
    <row r="14" ht="15.75" customHeight="1">
      <c r="A14" s="103"/>
      <c r="B14" s="103"/>
      <c r="C14" s="103"/>
      <c r="D14" s="103"/>
      <c r="E14" s="104"/>
      <c r="G14" s="98"/>
      <c r="H14" s="98"/>
      <c r="I14" s="98"/>
      <c r="J14" s="103"/>
      <c r="K14" s="103"/>
      <c r="L14" s="103"/>
      <c r="M14" s="103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</row>
    <row r="15" ht="15.75" customHeight="1">
      <c r="A15" s="106"/>
      <c r="B15" s="106"/>
      <c r="C15" s="103"/>
      <c r="D15" s="103"/>
      <c r="E15" s="104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</row>
    <row r="16" ht="15.75" customHeight="1">
      <c r="A16" s="106"/>
      <c r="B16" s="106"/>
      <c r="C16" s="103"/>
      <c r="D16" s="103"/>
      <c r="E16" s="104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</row>
    <row r="17" ht="15.75" customHeight="1">
      <c r="A17" s="106"/>
      <c r="B17" s="106"/>
      <c r="C17" s="103"/>
      <c r="D17" s="103"/>
      <c r="E17" s="104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</row>
    <row r="18" ht="15.75" customHeight="1">
      <c r="A18" s="106"/>
      <c r="B18" s="106"/>
      <c r="C18" s="103"/>
      <c r="D18" s="103"/>
      <c r="E18" s="104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</row>
    <row r="19" ht="15.75" customHeight="1">
      <c r="A19" s="106"/>
      <c r="B19" s="106"/>
      <c r="C19" s="103"/>
      <c r="D19" s="103"/>
      <c r="E19" s="104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ht="15.75" customHeight="1">
      <c r="A20" s="106"/>
      <c r="B20" s="106"/>
      <c r="C20" s="103"/>
      <c r="D20" s="103"/>
      <c r="E20" s="104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</row>
    <row r="21" ht="15.75" customHeight="1">
      <c r="A21" s="106"/>
      <c r="B21" s="106"/>
      <c r="C21" s="103"/>
      <c r="D21" s="103"/>
      <c r="E21" s="104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</row>
    <row r="22" ht="15.75" customHeight="1">
      <c r="A22" s="106"/>
      <c r="B22" s="106"/>
      <c r="C22" s="103"/>
      <c r="D22" s="103"/>
      <c r="E22" s="104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</row>
    <row r="23" ht="15.75" customHeight="1">
      <c r="A23" s="106"/>
      <c r="B23" s="106"/>
      <c r="C23" s="103"/>
      <c r="D23" s="103"/>
      <c r="E23" s="104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</row>
    <row r="24" ht="15.75" customHeight="1">
      <c r="A24" s="106"/>
      <c r="B24" s="106"/>
      <c r="C24" s="103"/>
      <c r="D24" s="103"/>
      <c r="E24" s="104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</row>
    <row r="25" ht="15.75" customHeight="1">
      <c r="A25" s="106"/>
      <c r="B25" s="106"/>
      <c r="C25" s="103"/>
      <c r="D25" s="103"/>
      <c r="E25" s="104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</row>
    <row r="26" ht="15.75" customHeight="1">
      <c r="A26" s="106"/>
      <c r="B26" s="106"/>
      <c r="C26" s="103"/>
      <c r="D26" s="103"/>
      <c r="E26" s="104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</row>
    <row r="27" ht="15.75" customHeight="1">
      <c r="A27" s="106"/>
      <c r="B27" s="106"/>
      <c r="C27" s="103"/>
      <c r="D27" s="103"/>
      <c r="E27" s="104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</row>
    <row r="28" ht="15.75" customHeight="1">
      <c r="A28" s="106"/>
      <c r="B28" s="106"/>
      <c r="C28" s="103"/>
      <c r="D28" s="103"/>
      <c r="E28" s="104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</row>
    <row r="29" ht="15.75" customHeight="1">
      <c r="A29" s="106"/>
      <c r="B29" s="106"/>
      <c r="C29" s="103"/>
      <c r="D29" s="103"/>
      <c r="E29" s="104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</row>
    <row r="30" ht="15.75" customHeight="1">
      <c r="A30" s="106"/>
      <c r="B30" s="106"/>
      <c r="C30" s="103"/>
      <c r="D30" s="103"/>
      <c r="E30" s="104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ht="15.75" customHeight="1">
      <c r="A31" s="106"/>
      <c r="B31" s="106"/>
      <c r="C31" s="103"/>
      <c r="D31" s="103"/>
      <c r="E31" s="104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</row>
    <row r="32" ht="15.75" customHeight="1">
      <c r="A32" s="106"/>
      <c r="B32" s="106"/>
      <c r="C32" s="103"/>
      <c r="D32" s="103"/>
      <c r="E32" s="104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</row>
    <row r="33" ht="15.75" customHeight="1">
      <c r="A33" s="106"/>
      <c r="B33" s="106"/>
      <c r="C33" s="103"/>
      <c r="D33" s="103"/>
      <c r="E33" s="104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</row>
    <row r="34" ht="15.75" customHeight="1">
      <c r="A34" s="106"/>
      <c r="B34" s="106"/>
      <c r="C34" s="103"/>
      <c r="D34" s="103"/>
      <c r="E34" s="104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</row>
    <row r="35" ht="15.75" customHeight="1">
      <c r="A35" s="106"/>
      <c r="B35" s="106"/>
      <c r="C35" s="103"/>
      <c r="D35" s="103"/>
      <c r="E35" s="104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</row>
    <row r="36" ht="15.75" customHeight="1">
      <c r="A36" s="106"/>
      <c r="B36" s="106"/>
      <c r="C36" s="103"/>
      <c r="D36" s="103"/>
      <c r="E36" s="104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</row>
    <row r="37" ht="15.75" customHeight="1">
      <c r="A37" s="106"/>
      <c r="B37" s="106"/>
      <c r="C37" s="103"/>
      <c r="D37" s="103"/>
      <c r="E37" s="104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</row>
    <row r="38" ht="15.75" customHeight="1">
      <c r="A38" s="106"/>
      <c r="B38" s="106"/>
      <c r="C38" s="103"/>
      <c r="D38" s="103"/>
      <c r="E38" s="104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</row>
    <row r="39" ht="15.75" customHeight="1">
      <c r="A39" s="106"/>
      <c r="B39" s="106"/>
      <c r="C39" s="103"/>
      <c r="D39" s="103"/>
      <c r="E39" s="104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</row>
    <row r="40" ht="15.75" customHeight="1">
      <c r="A40" s="106"/>
      <c r="B40" s="106"/>
      <c r="C40" s="103"/>
      <c r="D40" s="103"/>
      <c r="E40" s="104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</row>
    <row r="41" ht="15.75" customHeight="1">
      <c r="A41" s="106"/>
      <c r="B41" s="106"/>
      <c r="C41" s="103"/>
      <c r="D41" s="103"/>
      <c r="E41" s="104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</row>
    <row r="42" ht="15.75" customHeight="1">
      <c r="A42" s="106"/>
      <c r="B42" s="106"/>
      <c r="C42" s="103"/>
      <c r="D42" s="103"/>
      <c r="E42" s="104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</row>
    <row r="43" ht="15.75" customHeight="1">
      <c r="A43" s="106"/>
      <c r="B43" s="106"/>
      <c r="C43" s="103"/>
      <c r="D43" s="103"/>
      <c r="E43" s="104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</row>
    <row r="44" ht="15.75" customHeight="1">
      <c r="A44" s="106"/>
      <c r="B44" s="106"/>
      <c r="C44" s="103"/>
      <c r="D44" s="103"/>
      <c r="E44" s="104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</row>
    <row r="45" ht="15.75" customHeight="1">
      <c r="A45" s="106"/>
      <c r="B45" s="106"/>
      <c r="C45" s="103"/>
      <c r="D45" s="103"/>
      <c r="E45" s="104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</row>
    <row r="46" ht="15.75" customHeight="1">
      <c r="A46" s="106"/>
      <c r="B46" s="106"/>
      <c r="C46" s="103"/>
      <c r="D46" s="103"/>
      <c r="E46" s="104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</row>
    <row r="47" ht="15.75" customHeight="1">
      <c r="A47" s="106"/>
      <c r="B47" s="106"/>
      <c r="C47" s="103"/>
      <c r="D47" s="103"/>
      <c r="E47" s="104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</row>
    <row r="48" ht="15.75" customHeight="1">
      <c r="A48" s="106"/>
      <c r="B48" s="106"/>
      <c r="C48" s="103"/>
      <c r="D48" s="103"/>
      <c r="E48" s="104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</row>
    <row r="49" ht="15.75" customHeight="1">
      <c r="A49" s="106"/>
      <c r="B49" s="106"/>
      <c r="C49" s="103"/>
      <c r="D49" s="103"/>
      <c r="E49" s="104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</row>
    <row r="50" ht="15.75" customHeight="1">
      <c r="A50" s="106"/>
      <c r="B50" s="106"/>
      <c r="C50" s="103"/>
      <c r="D50" s="103"/>
      <c r="E50" s="104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</row>
    <row r="51" ht="15.75" customHeight="1">
      <c r="A51" s="106"/>
      <c r="B51" s="106"/>
      <c r="C51" s="103"/>
      <c r="D51" s="103"/>
      <c r="E51" s="104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</row>
    <row r="52" ht="15.75" customHeight="1">
      <c r="A52" s="106"/>
      <c r="B52" s="106"/>
      <c r="C52" s="103"/>
      <c r="D52" s="103"/>
      <c r="E52" s="104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</row>
    <row r="53" ht="15.75" customHeight="1">
      <c r="A53" s="106"/>
      <c r="B53" s="106"/>
      <c r="C53" s="103"/>
      <c r="D53" s="103"/>
      <c r="E53" s="104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</row>
    <row r="54" ht="15.75" customHeight="1">
      <c r="A54" s="106"/>
      <c r="B54" s="106"/>
      <c r="C54" s="103"/>
      <c r="D54" s="103"/>
      <c r="E54" s="104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</row>
    <row r="55" ht="15.75" customHeight="1">
      <c r="A55" s="106"/>
      <c r="B55" s="106"/>
      <c r="C55" s="103"/>
      <c r="D55" s="103"/>
      <c r="E55" s="104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</row>
    <row r="56" ht="15.75" customHeight="1">
      <c r="A56" s="106"/>
      <c r="B56" s="106"/>
      <c r="C56" s="103"/>
      <c r="D56" s="103"/>
      <c r="E56" s="104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</row>
    <row r="57" ht="15.75" customHeight="1">
      <c r="A57" s="106"/>
      <c r="B57" s="106"/>
      <c r="C57" s="103"/>
      <c r="D57" s="103"/>
      <c r="E57" s="104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</row>
    <row r="58" ht="15.75" customHeight="1">
      <c r="A58" s="106"/>
      <c r="B58" s="106"/>
      <c r="C58" s="103"/>
      <c r="D58" s="103"/>
      <c r="E58" s="104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</row>
    <row r="59" ht="15.75" customHeight="1">
      <c r="A59" s="106"/>
      <c r="B59" s="106"/>
      <c r="C59" s="103"/>
      <c r="D59" s="103"/>
      <c r="E59" s="104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</row>
    <row r="60" ht="15.75" customHeight="1">
      <c r="A60" s="106"/>
      <c r="B60" s="106"/>
      <c r="C60" s="103"/>
      <c r="D60" s="103"/>
      <c r="E60" s="104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</row>
    <row r="61" ht="15.75" customHeight="1">
      <c r="A61" s="106"/>
      <c r="B61" s="106"/>
      <c r="C61" s="103"/>
      <c r="D61" s="103"/>
      <c r="E61" s="104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</row>
    <row r="62" ht="15.75" customHeight="1">
      <c r="A62" s="106"/>
      <c r="B62" s="106"/>
      <c r="C62" s="103"/>
      <c r="D62" s="103"/>
      <c r="E62" s="104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</row>
    <row r="63" ht="15.75" customHeight="1">
      <c r="A63" s="106"/>
      <c r="B63" s="106"/>
      <c r="C63" s="103"/>
      <c r="D63" s="103"/>
      <c r="E63" s="104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</row>
    <row r="64" ht="15.75" customHeight="1">
      <c r="A64" s="106"/>
      <c r="B64" s="106"/>
      <c r="C64" s="103"/>
      <c r="D64" s="103"/>
      <c r="E64" s="104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</row>
    <row r="65" ht="15.75" customHeight="1">
      <c r="A65" s="106"/>
      <c r="B65" s="106"/>
      <c r="C65" s="103"/>
      <c r="D65" s="103"/>
      <c r="E65" s="104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</row>
    <row r="66" ht="15.75" customHeight="1">
      <c r="A66" s="106"/>
      <c r="B66" s="106"/>
      <c r="C66" s="103"/>
      <c r="D66" s="103"/>
      <c r="E66" s="104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</row>
    <row r="67" ht="15.75" customHeight="1">
      <c r="A67" s="106"/>
      <c r="B67" s="106"/>
      <c r="C67" s="103"/>
      <c r="D67" s="103"/>
      <c r="E67" s="104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</row>
    <row r="68" ht="15.75" customHeight="1">
      <c r="A68" s="106"/>
      <c r="B68" s="106"/>
      <c r="C68" s="103"/>
      <c r="D68" s="103"/>
      <c r="E68" s="104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</row>
    <row r="69" ht="15.75" customHeight="1">
      <c r="A69" s="106"/>
      <c r="B69" s="106"/>
      <c r="C69" s="103"/>
      <c r="D69" s="103"/>
      <c r="E69" s="104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</row>
    <row r="70" ht="15.75" customHeight="1">
      <c r="A70" s="106"/>
      <c r="B70" s="106"/>
      <c r="C70" s="103"/>
      <c r="D70" s="103"/>
      <c r="E70" s="104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</row>
    <row r="71" ht="15.75" customHeight="1">
      <c r="A71" s="106"/>
      <c r="B71" s="106"/>
      <c r="C71" s="103"/>
      <c r="D71" s="103"/>
      <c r="E71" s="104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</row>
    <row r="72" ht="15.75" customHeight="1">
      <c r="A72" s="106"/>
      <c r="B72" s="106"/>
      <c r="C72" s="103"/>
      <c r="D72" s="103"/>
      <c r="E72" s="104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</row>
    <row r="73" ht="15.75" customHeight="1">
      <c r="A73" s="106"/>
      <c r="B73" s="106"/>
      <c r="C73" s="103"/>
      <c r="D73" s="103"/>
      <c r="E73" s="104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</row>
    <row r="74" ht="15.75" customHeight="1">
      <c r="A74" s="106"/>
      <c r="B74" s="106"/>
      <c r="C74" s="103"/>
      <c r="D74" s="103"/>
      <c r="E74" s="104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</row>
    <row r="75" ht="15.75" customHeight="1">
      <c r="A75" s="106"/>
      <c r="B75" s="106"/>
      <c r="C75" s="103"/>
      <c r="D75" s="103"/>
      <c r="E75" s="104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</row>
    <row r="76" ht="15.75" customHeight="1">
      <c r="A76" s="106"/>
      <c r="B76" s="106"/>
      <c r="C76" s="103"/>
      <c r="D76" s="103"/>
      <c r="E76" s="104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</row>
    <row r="77" ht="15.75" customHeight="1">
      <c r="A77" s="106"/>
      <c r="B77" s="106"/>
      <c r="C77" s="103"/>
      <c r="D77" s="103"/>
      <c r="E77" s="104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</row>
    <row r="78" ht="15.75" customHeight="1">
      <c r="A78" s="106"/>
      <c r="B78" s="106"/>
      <c r="C78" s="103"/>
      <c r="D78" s="103"/>
      <c r="E78" s="104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</row>
    <row r="79" ht="15.75" customHeight="1">
      <c r="A79" s="106"/>
      <c r="B79" s="106"/>
      <c r="C79" s="103"/>
      <c r="D79" s="103"/>
      <c r="E79" s="104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</row>
    <row r="80" ht="15.75" customHeight="1">
      <c r="A80" s="106"/>
      <c r="B80" s="106"/>
      <c r="C80" s="103"/>
      <c r="D80" s="103"/>
      <c r="E80" s="104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</row>
    <row r="81" ht="15.75" customHeight="1">
      <c r="A81" s="106"/>
      <c r="B81" s="106"/>
      <c r="C81" s="103"/>
      <c r="D81" s="103"/>
      <c r="E81" s="104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</row>
    <row r="82" ht="15.75" customHeight="1">
      <c r="A82" s="106"/>
      <c r="B82" s="106"/>
      <c r="C82" s="103"/>
      <c r="D82" s="103"/>
      <c r="E82" s="104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</row>
    <row r="83" ht="15.75" customHeight="1">
      <c r="A83" s="106"/>
      <c r="B83" s="106"/>
      <c r="C83" s="103"/>
      <c r="D83" s="103"/>
      <c r="E83" s="104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</row>
    <row r="84" ht="15.75" customHeight="1">
      <c r="A84" s="106"/>
      <c r="B84" s="106"/>
      <c r="C84" s="103"/>
      <c r="D84" s="103"/>
      <c r="E84" s="104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</row>
    <row r="85" ht="15.75" customHeight="1">
      <c r="A85" s="106"/>
      <c r="B85" s="106"/>
      <c r="C85" s="103"/>
      <c r="D85" s="103"/>
      <c r="E85" s="104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</row>
    <row r="86" ht="15.75" customHeight="1">
      <c r="A86" s="106"/>
      <c r="B86" s="106"/>
      <c r="C86" s="103"/>
      <c r="D86" s="103"/>
      <c r="E86" s="104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</row>
    <row r="87" ht="15.75" customHeight="1">
      <c r="A87" s="106"/>
      <c r="B87" s="106"/>
      <c r="C87" s="103"/>
      <c r="D87" s="103"/>
      <c r="E87" s="104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</row>
    <row r="88" ht="15.75" customHeight="1">
      <c r="A88" s="106"/>
      <c r="B88" s="106"/>
      <c r="C88" s="103"/>
      <c r="D88" s="103"/>
      <c r="E88" s="104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</row>
    <row r="89" ht="15.75" customHeight="1">
      <c r="A89" s="106"/>
      <c r="B89" s="106"/>
      <c r="C89" s="103"/>
      <c r="D89" s="103"/>
      <c r="E89" s="104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</row>
    <row r="90" ht="15.75" customHeight="1">
      <c r="A90" s="106"/>
      <c r="B90" s="106"/>
      <c r="C90" s="103"/>
      <c r="D90" s="103"/>
      <c r="E90" s="104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</row>
    <row r="91" ht="15.75" customHeight="1">
      <c r="A91" s="106"/>
      <c r="B91" s="106"/>
      <c r="C91" s="103"/>
      <c r="D91" s="103"/>
      <c r="E91" s="104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</row>
    <row r="92" ht="15.75" customHeight="1">
      <c r="A92" s="106"/>
      <c r="B92" s="106"/>
      <c r="C92" s="103"/>
      <c r="D92" s="103"/>
      <c r="E92" s="104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</row>
    <row r="93" ht="15.75" customHeight="1">
      <c r="A93" s="106"/>
      <c r="B93" s="106"/>
      <c r="C93" s="103"/>
      <c r="D93" s="103"/>
      <c r="E93" s="104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</row>
    <row r="94" ht="15.75" customHeight="1">
      <c r="A94" s="106"/>
      <c r="B94" s="106"/>
      <c r="C94" s="103"/>
      <c r="D94" s="103"/>
      <c r="E94" s="104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</row>
    <row r="95" ht="15.75" customHeight="1">
      <c r="A95" s="106"/>
      <c r="B95" s="106"/>
      <c r="C95" s="103"/>
      <c r="D95" s="103"/>
      <c r="E95" s="104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</row>
    <row r="96" ht="15.75" customHeight="1">
      <c r="A96" s="106"/>
      <c r="B96" s="106"/>
      <c r="C96" s="103"/>
      <c r="D96" s="103"/>
      <c r="E96" s="104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</row>
    <row r="97" ht="15.75" customHeight="1">
      <c r="A97" s="106"/>
      <c r="B97" s="106"/>
      <c r="C97" s="103"/>
      <c r="D97" s="103"/>
      <c r="E97" s="104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</row>
    <row r="98" ht="15.75" customHeight="1">
      <c r="A98" s="106"/>
      <c r="B98" s="106"/>
      <c r="C98" s="103"/>
      <c r="D98" s="103"/>
      <c r="E98" s="104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</row>
    <row r="99" ht="15.75" customHeight="1">
      <c r="A99" s="106"/>
      <c r="B99" s="106"/>
      <c r="C99" s="103"/>
      <c r="D99" s="103"/>
      <c r="E99" s="104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</row>
    <row r="100" ht="15.75" customHeight="1">
      <c r="A100" s="106"/>
      <c r="B100" s="106"/>
      <c r="C100" s="103"/>
      <c r="D100" s="103"/>
      <c r="E100" s="104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</row>
    <row r="101" ht="15.75" customHeight="1">
      <c r="A101" s="106"/>
      <c r="B101" s="106"/>
      <c r="C101" s="103"/>
      <c r="D101" s="103"/>
      <c r="E101" s="104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</row>
    <row r="102" ht="15.75" customHeight="1">
      <c r="A102" s="106"/>
      <c r="B102" s="106"/>
      <c r="C102" s="103"/>
      <c r="D102" s="103"/>
      <c r="E102" s="104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</row>
    <row r="103" ht="15.75" customHeight="1">
      <c r="A103" s="106"/>
      <c r="B103" s="106"/>
      <c r="C103" s="106"/>
      <c r="D103" s="106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</row>
    <row r="104" ht="15.75" customHeight="1">
      <c r="A104" s="106"/>
      <c r="B104" s="106"/>
      <c r="C104" s="106"/>
      <c r="D104" s="106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</row>
    <row r="105" ht="15.75" customHeight="1">
      <c r="A105" s="106"/>
      <c r="B105" s="106"/>
      <c r="C105" s="106"/>
      <c r="D105" s="106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</row>
    <row r="106" ht="15.75" customHeight="1">
      <c r="A106" s="106"/>
      <c r="B106" s="106"/>
      <c r="C106" s="106"/>
      <c r="D106" s="106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</row>
    <row r="107" ht="15.75" customHeight="1">
      <c r="A107" s="106"/>
      <c r="B107" s="106"/>
      <c r="C107" s="106"/>
      <c r="D107" s="106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</row>
    <row r="108" ht="15.75" customHeight="1">
      <c r="A108" s="106"/>
      <c r="B108" s="106"/>
      <c r="C108" s="106"/>
      <c r="D108" s="106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</row>
    <row r="109" ht="15.75" customHeight="1">
      <c r="A109" s="106"/>
      <c r="B109" s="106"/>
      <c r="C109" s="106"/>
      <c r="D109" s="106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</row>
    <row r="110" ht="15.75" customHeight="1">
      <c r="A110" s="106"/>
      <c r="B110" s="106"/>
      <c r="C110" s="106"/>
      <c r="D110" s="106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</row>
    <row r="111" ht="15.75" customHeight="1">
      <c r="A111" s="106"/>
      <c r="B111" s="106"/>
      <c r="C111" s="106"/>
      <c r="D111" s="106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</row>
    <row r="112" ht="15.75" customHeight="1">
      <c r="A112" s="106"/>
      <c r="B112" s="106"/>
      <c r="C112" s="106"/>
      <c r="D112" s="106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</row>
    <row r="113" ht="15.75" customHeight="1">
      <c r="A113" s="106"/>
      <c r="B113" s="106"/>
      <c r="C113" s="106"/>
      <c r="D113" s="106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</row>
    <row r="114" ht="15.75" customHeight="1">
      <c r="A114" s="106"/>
      <c r="B114" s="106"/>
      <c r="C114" s="106"/>
      <c r="D114" s="106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</row>
    <row r="115" ht="15.75" customHeight="1">
      <c r="A115" s="106"/>
      <c r="B115" s="106"/>
      <c r="C115" s="106"/>
      <c r="D115" s="106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</row>
    <row r="116" ht="15.75" customHeight="1">
      <c r="A116" s="106"/>
      <c r="B116" s="106"/>
      <c r="C116" s="106"/>
      <c r="D116" s="106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</row>
    <row r="117" ht="15.75" customHeight="1">
      <c r="A117" s="106"/>
      <c r="B117" s="106"/>
      <c r="C117" s="106"/>
      <c r="D117" s="106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</row>
    <row r="118" ht="15.75" customHeight="1">
      <c r="A118" s="106"/>
      <c r="B118" s="106"/>
      <c r="C118" s="106"/>
      <c r="D118" s="106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</row>
    <row r="119" ht="15.75" customHeight="1">
      <c r="A119" s="106"/>
      <c r="B119" s="106"/>
      <c r="C119" s="106"/>
      <c r="D119" s="106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</row>
    <row r="120" ht="15.75" customHeight="1">
      <c r="A120" s="106"/>
      <c r="B120" s="106"/>
      <c r="C120" s="106"/>
      <c r="D120" s="106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</row>
    <row r="121" ht="15.75" customHeight="1">
      <c r="A121" s="106"/>
      <c r="B121" s="106"/>
      <c r="C121" s="106"/>
      <c r="D121" s="106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</row>
    <row r="122" ht="15.75" customHeight="1">
      <c r="A122" s="106"/>
      <c r="B122" s="106"/>
      <c r="C122" s="106"/>
      <c r="D122" s="106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</row>
    <row r="123" ht="15.75" customHeight="1">
      <c r="A123" s="106"/>
      <c r="B123" s="106"/>
      <c r="C123" s="106"/>
      <c r="D123" s="106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</row>
    <row r="124" ht="15.75" customHeight="1">
      <c r="A124" s="106"/>
      <c r="B124" s="106"/>
      <c r="C124" s="106"/>
      <c r="D124" s="106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</row>
    <row r="125" ht="15.75" customHeight="1">
      <c r="A125" s="106"/>
      <c r="B125" s="106"/>
      <c r="C125" s="106"/>
      <c r="D125" s="106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</row>
    <row r="126" ht="15.75" customHeight="1">
      <c r="A126" s="106"/>
      <c r="B126" s="106"/>
      <c r="C126" s="106"/>
      <c r="D126" s="106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</row>
    <row r="127" ht="15.75" customHeight="1">
      <c r="A127" s="106"/>
      <c r="B127" s="106"/>
      <c r="C127" s="106"/>
      <c r="D127" s="106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</row>
    <row r="128" ht="15.75" customHeight="1">
      <c r="A128" s="106"/>
      <c r="B128" s="106"/>
      <c r="C128" s="106"/>
      <c r="D128" s="106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</row>
    <row r="129" ht="15.75" customHeight="1">
      <c r="A129" s="106"/>
      <c r="B129" s="106"/>
      <c r="C129" s="106"/>
      <c r="D129" s="106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</row>
    <row r="130" ht="15.75" customHeight="1">
      <c r="A130" s="106"/>
      <c r="B130" s="106"/>
      <c r="C130" s="106"/>
      <c r="D130" s="106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</row>
    <row r="131" ht="15.75" customHeight="1">
      <c r="A131" s="106"/>
      <c r="B131" s="106"/>
      <c r="C131" s="106"/>
      <c r="D131" s="106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</row>
    <row r="132" ht="15.75" customHeight="1">
      <c r="A132" s="106"/>
      <c r="B132" s="106"/>
      <c r="C132" s="106"/>
      <c r="D132" s="106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</row>
    <row r="133" ht="15.75" customHeight="1">
      <c r="A133" s="106"/>
      <c r="B133" s="106"/>
      <c r="C133" s="106"/>
      <c r="D133" s="106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</row>
    <row r="134" ht="15.75" customHeight="1">
      <c r="A134" s="106"/>
      <c r="B134" s="106"/>
      <c r="C134" s="106"/>
      <c r="D134" s="106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</row>
    <row r="135" ht="15.75" customHeight="1">
      <c r="A135" s="106"/>
      <c r="B135" s="106"/>
      <c r="C135" s="106"/>
      <c r="D135" s="106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</row>
    <row r="136" ht="15.75" customHeight="1">
      <c r="A136" s="106"/>
      <c r="B136" s="106"/>
      <c r="C136" s="106"/>
      <c r="D136" s="106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</row>
    <row r="137" ht="15.75" customHeight="1">
      <c r="A137" s="106"/>
      <c r="B137" s="106"/>
      <c r="C137" s="106"/>
      <c r="D137" s="106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</row>
    <row r="138" ht="15.75" customHeight="1">
      <c r="A138" s="106"/>
      <c r="B138" s="106"/>
      <c r="C138" s="106"/>
      <c r="D138" s="106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</row>
    <row r="139" ht="15.75" customHeight="1">
      <c r="A139" s="106"/>
      <c r="B139" s="106"/>
      <c r="C139" s="106"/>
      <c r="D139" s="106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</row>
    <row r="140" ht="15.75" customHeight="1">
      <c r="A140" s="106"/>
      <c r="B140" s="106"/>
      <c r="C140" s="106"/>
      <c r="D140" s="106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</row>
    <row r="141" ht="15.75" customHeight="1">
      <c r="A141" s="106"/>
      <c r="B141" s="106"/>
      <c r="C141" s="106"/>
      <c r="D141" s="106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</row>
    <row r="142" ht="15.75" customHeight="1">
      <c r="A142" s="106"/>
      <c r="B142" s="106"/>
      <c r="C142" s="106"/>
      <c r="D142" s="106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</row>
    <row r="143" ht="15.75" customHeight="1">
      <c r="A143" s="106"/>
      <c r="B143" s="106"/>
      <c r="C143" s="106"/>
      <c r="D143" s="106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</row>
    <row r="144" ht="15.75" customHeight="1">
      <c r="A144" s="106"/>
      <c r="B144" s="106"/>
      <c r="C144" s="106"/>
      <c r="D144" s="106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</row>
    <row r="145" ht="15.75" customHeight="1">
      <c r="A145" s="106"/>
      <c r="B145" s="106"/>
      <c r="C145" s="106"/>
      <c r="D145" s="106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</row>
    <row r="146" ht="15.75" customHeight="1">
      <c r="A146" s="106"/>
      <c r="B146" s="106"/>
      <c r="C146" s="106"/>
      <c r="D146" s="106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</row>
    <row r="147" ht="15.75" customHeight="1">
      <c r="A147" s="106"/>
      <c r="B147" s="106"/>
      <c r="C147" s="106"/>
      <c r="D147" s="106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</row>
    <row r="148" ht="15.75" customHeight="1">
      <c r="A148" s="106"/>
      <c r="B148" s="106"/>
      <c r="C148" s="106"/>
      <c r="D148" s="106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</row>
    <row r="149" ht="15.75" customHeight="1">
      <c r="A149" s="106"/>
      <c r="B149" s="106"/>
      <c r="C149" s="106"/>
      <c r="D149" s="106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</row>
    <row r="150" ht="15.75" customHeight="1">
      <c r="A150" s="106"/>
      <c r="B150" s="106"/>
      <c r="C150" s="106"/>
      <c r="D150" s="106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</row>
    <row r="151" ht="15.75" customHeight="1">
      <c r="A151" s="106"/>
      <c r="B151" s="106"/>
      <c r="C151" s="106"/>
      <c r="D151" s="106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</row>
    <row r="152" ht="15.75" customHeight="1">
      <c r="A152" s="106"/>
      <c r="B152" s="106"/>
      <c r="C152" s="106"/>
      <c r="D152" s="106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</row>
    <row r="153" ht="15.75" customHeight="1">
      <c r="A153" s="106"/>
      <c r="B153" s="106"/>
      <c r="C153" s="106"/>
      <c r="D153" s="106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</row>
    <row r="154" ht="15.75" customHeight="1">
      <c r="A154" s="106"/>
      <c r="B154" s="106"/>
      <c r="C154" s="106"/>
      <c r="D154" s="106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</row>
    <row r="155" ht="15.75" customHeight="1">
      <c r="A155" s="106"/>
      <c r="B155" s="106"/>
      <c r="C155" s="106"/>
      <c r="D155" s="106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</row>
    <row r="156" ht="15.75" customHeight="1">
      <c r="A156" s="106"/>
      <c r="B156" s="106"/>
      <c r="C156" s="106"/>
      <c r="D156" s="106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</row>
    <row r="157" ht="15.75" customHeight="1">
      <c r="A157" s="106"/>
      <c r="B157" s="106"/>
      <c r="C157" s="106"/>
      <c r="D157" s="106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</row>
    <row r="158" ht="15.75" customHeight="1">
      <c r="A158" s="106"/>
      <c r="B158" s="106"/>
      <c r="C158" s="106"/>
      <c r="D158" s="106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</row>
    <row r="159" ht="15.75" customHeight="1">
      <c r="A159" s="106"/>
      <c r="B159" s="106"/>
      <c r="C159" s="106"/>
      <c r="D159" s="106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</row>
    <row r="160" ht="15.75" customHeight="1">
      <c r="A160" s="106"/>
      <c r="B160" s="106"/>
      <c r="C160" s="106"/>
      <c r="D160" s="106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</row>
    <row r="161" ht="15.75" customHeight="1">
      <c r="A161" s="106"/>
      <c r="B161" s="106"/>
      <c r="C161" s="106"/>
      <c r="D161" s="106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</row>
    <row r="162" ht="15.75" customHeight="1">
      <c r="A162" s="106"/>
      <c r="B162" s="106"/>
      <c r="C162" s="106"/>
      <c r="D162" s="106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</row>
    <row r="163" ht="15.75" customHeight="1">
      <c r="A163" s="106"/>
      <c r="B163" s="106"/>
      <c r="C163" s="106"/>
      <c r="D163" s="106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</row>
    <row r="164" ht="15.75" customHeight="1">
      <c r="A164" s="106"/>
      <c r="B164" s="106"/>
      <c r="C164" s="106"/>
      <c r="D164" s="106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</row>
    <row r="165" ht="15.75" customHeight="1">
      <c r="A165" s="106"/>
      <c r="B165" s="106"/>
      <c r="C165" s="106"/>
      <c r="D165" s="106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</row>
    <row r="166" ht="15.75" customHeight="1">
      <c r="A166" s="106"/>
      <c r="B166" s="106"/>
      <c r="C166" s="106"/>
      <c r="D166" s="106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</row>
    <row r="167" ht="15.75" customHeight="1">
      <c r="A167" s="106"/>
      <c r="B167" s="106"/>
      <c r="C167" s="106"/>
      <c r="D167" s="106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</row>
    <row r="168" ht="15.75" customHeight="1">
      <c r="A168" s="106"/>
      <c r="B168" s="106"/>
      <c r="C168" s="106"/>
      <c r="D168" s="106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</row>
    <row r="169" ht="15.75" customHeight="1">
      <c r="A169" s="106"/>
      <c r="B169" s="106"/>
      <c r="C169" s="106"/>
      <c r="D169" s="106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</row>
    <row r="170" ht="15.75" customHeight="1">
      <c r="A170" s="106"/>
      <c r="B170" s="106"/>
      <c r="C170" s="106"/>
      <c r="D170" s="106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</row>
    <row r="171" ht="15.75" customHeight="1">
      <c r="A171" s="106"/>
      <c r="B171" s="106"/>
      <c r="C171" s="106"/>
      <c r="D171" s="106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</row>
    <row r="172" ht="15.75" customHeight="1">
      <c r="A172" s="106"/>
      <c r="B172" s="106"/>
      <c r="C172" s="106"/>
      <c r="D172" s="106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</row>
    <row r="173" ht="15.75" customHeight="1">
      <c r="A173" s="106"/>
      <c r="B173" s="106"/>
      <c r="C173" s="106"/>
      <c r="D173" s="106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</row>
    <row r="174" ht="15.75" customHeight="1">
      <c r="A174" s="106"/>
      <c r="B174" s="106"/>
      <c r="C174" s="106"/>
      <c r="D174" s="106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</row>
    <row r="175" ht="15.75" customHeight="1">
      <c r="A175" s="106"/>
      <c r="B175" s="106"/>
      <c r="C175" s="106"/>
      <c r="D175" s="106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</row>
    <row r="176" ht="15.75" customHeight="1">
      <c r="A176" s="106"/>
      <c r="B176" s="106"/>
      <c r="C176" s="106"/>
      <c r="D176" s="106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</row>
    <row r="177" ht="15.75" customHeight="1">
      <c r="A177" s="106"/>
      <c r="B177" s="106"/>
      <c r="C177" s="106"/>
      <c r="D177" s="106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</row>
    <row r="178" ht="15.75" customHeight="1">
      <c r="A178" s="106"/>
      <c r="B178" s="106"/>
      <c r="C178" s="106"/>
      <c r="D178" s="106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</row>
    <row r="179" ht="15.75" customHeight="1">
      <c r="A179" s="106"/>
      <c r="B179" s="106"/>
      <c r="C179" s="106"/>
      <c r="D179" s="106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</row>
    <row r="180" ht="15.75" customHeight="1">
      <c r="A180" s="106"/>
      <c r="B180" s="106"/>
      <c r="C180" s="106"/>
      <c r="D180" s="106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</row>
    <row r="181" ht="15.75" customHeight="1">
      <c r="A181" s="106"/>
      <c r="B181" s="106"/>
      <c r="C181" s="106"/>
      <c r="D181" s="106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</row>
    <row r="182" ht="15.75" customHeight="1">
      <c r="A182" s="106"/>
      <c r="B182" s="106"/>
      <c r="C182" s="106"/>
      <c r="D182" s="106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</row>
    <row r="183" ht="15.75" customHeight="1">
      <c r="A183" s="106"/>
      <c r="B183" s="106"/>
      <c r="C183" s="106"/>
      <c r="D183" s="106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</row>
    <row r="184" ht="15.75" customHeight="1">
      <c r="A184" s="106"/>
      <c r="B184" s="106"/>
      <c r="C184" s="106"/>
      <c r="D184" s="106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</row>
    <row r="185" ht="15.75" customHeight="1">
      <c r="A185" s="106"/>
      <c r="B185" s="106"/>
      <c r="C185" s="106"/>
      <c r="D185" s="106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</row>
    <row r="186" ht="15.75" customHeight="1">
      <c r="A186" s="106"/>
      <c r="B186" s="106"/>
      <c r="C186" s="106"/>
      <c r="D186" s="106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</row>
    <row r="187" ht="15.75" customHeight="1">
      <c r="A187" s="106"/>
      <c r="B187" s="106"/>
      <c r="C187" s="106"/>
      <c r="D187" s="106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</row>
    <row r="188" ht="15.75" customHeight="1">
      <c r="A188" s="106"/>
      <c r="B188" s="106"/>
      <c r="C188" s="106"/>
      <c r="D188" s="106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</row>
    <row r="189" ht="15.75" customHeight="1">
      <c r="A189" s="106"/>
      <c r="B189" s="106"/>
      <c r="C189" s="106"/>
      <c r="D189" s="106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</row>
    <row r="190" ht="15.75" customHeight="1">
      <c r="A190" s="106"/>
      <c r="B190" s="106"/>
      <c r="C190" s="106"/>
      <c r="D190" s="106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</row>
    <row r="191" ht="15.75" customHeight="1">
      <c r="A191" s="106"/>
      <c r="B191" s="106"/>
      <c r="C191" s="106"/>
      <c r="D191" s="106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</row>
    <row r="192" ht="15.75" customHeight="1">
      <c r="A192" s="106"/>
      <c r="B192" s="106"/>
      <c r="C192" s="106"/>
      <c r="D192" s="106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</row>
    <row r="193" ht="15.75" customHeight="1">
      <c r="A193" s="106"/>
      <c r="B193" s="106"/>
      <c r="C193" s="106"/>
      <c r="D193" s="106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</row>
    <row r="194" ht="15.75" customHeight="1">
      <c r="A194" s="106"/>
      <c r="B194" s="106"/>
      <c r="C194" s="106"/>
      <c r="D194" s="106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</row>
    <row r="195" ht="15.75" customHeight="1">
      <c r="A195" s="106"/>
      <c r="B195" s="106"/>
      <c r="C195" s="106"/>
      <c r="D195" s="106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  <c r="Z195" s="98"/>
    </row>
    <row r="196" ht="15.75" customHeight="1">
      <c r="A196" s="106"/>
      <c r="B196" s="106"/>
      <c r="C196" s="106"/>
      <c r="D196" s="106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</row>
    <row r="197" ht="15.75" customHeight="1">
      <c r="A197" s="106"/>
      <c r="B197" s="106"/>
      <c r="C197" s="106"/>
      <c r="D197" s="106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</row>
    <row r="198" ht="15.75" customHeight="1">
      <c r="A198" s="106"/>
      <c r="B198" s="106"/>
      <c r="C198" s="106"/>
      <c r="D198" s="106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  <c r="Z198" s="98"/>
    </row>
    <row r="199" ht="15.75" customHeight="1">
      <c r="A199" s="106"/>
      <c r="B199" s="106"/>
      <c r="C199" s="106"/>
      <c r="D199" s="106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</row>
    <row r="200" ht="15.75" customHeight="1">
      <c r="A200" s="106"/>
      <c r="B200" s="106"/>
      <c r="C200" s="106"/>
      <c r="D200" s="106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</row>
    <row r="201" ht="15.75" customHeight="1">
      <c r="A201" s="106"/>
      <c r="B201" s="106"/>
      <c r="C201" s="106"/>
      <c r="D201" s="106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</row>
    <row r="202" ht="15.75" customHeight="1">
      <c r="A202" s="106"/>
      <c r="B202" s="106"/>
      <c r="C202" s="106"/>
      <c r="D202" s="106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</row>
    <row r="203" ht="15.75" customHeight="1">
      <c r="A203" s="106"/>
      <c r="B203" s="106"/>
      <c r="C203" s="106"/>
      <c r="D203" s="106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</row>
    <row r="204" ht="15.75" customHeight="1">
      <c r="A204" s="106"/>
      <c r="B204" s="106"/>
      <c r="C204" s="106"/>
      <c r="D204" s="106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</row>
    <row r="205" ht="15.75" customHeight="1">
      <c r="A205" s="106"/>
      <c r="B205" s="106"/>
      <c r="C205" s="106"/>
      <c r="D205" s="106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</row>
    <row r="206" ht="15.75" customHeight="1">
      <c r="A206" s="106"/>
      <c r="B206" s="106"/>
      <c r="C206" s="106"/>
      <c r="D206" s="106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</row>
    <row r="207" ht="15.75" customHeight="1">
      <c r="A207" s="106"/>
      <c r="B207" s="106"/>
      <c r="C207" s="106"/>
      <c r="D207" s="106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</row>
    <row r="208" ht="15.75" customHeight="1">
      <c r="A208" s="106"/>
      <c r="B208" s="106"/>
      <c r="C208" s="106"/>
      <c r="D208" s="106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</row>
    <row r="209" ht="15.75" customHeight="1">
      <c r="A209" s="106"/>
      <c r="B209" s="106"/>
      <c r="C209" s="106"/>
      <c r="D209" s="106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</row>
    <row r="210" ht="15.75" customHeight="1">
      <c r="A210" s="106"/>
      <c r="B210" s="106"/>
      <c r="C210" s="106"/>
      <c r="D210" s="106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</row>
    <row r="211" ht="15.75" customHeight="1">
      <c r="A211" s="106"/>
      <c r="B211" s="106"/>
      <c r="C211" s="106"/>
      <c r="D211" s="106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</row>
    <row r="212" ht="15.75" customHeight="1">
      <c r="A212" s="106"/>
      <c r="B212" s="106"/>
      <c r="C212" s="106"/>
      <c r="D212" s="106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</row>
    <row r="213" ht="15.75" customHeight="1">
      <c r="A213" s="106"/>
      <c r="B213" s="106"/>
      <c r="C213" s="106"/>
      <c r="D213" s="106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</row>
    <row r="214" ht="15.75" customHeight="1">
      <c r="A214" s="106"/>
      <c r="B214" s="106"/>
      <c r="C214" s="106"/>
      <c r="D214" s="106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</row>
    <row r="215" ht="15.75" customHeight="1">
      <c r="A215" s="106"/>
      <c r="B215" s="106"/>
      <c r="C215" s="106"/>
      <c r="D215" s="106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</row>
    <row r="216" ht="15.75" customHeight="1">
      <c r="A216" s="106"/>
      <c r="B216" s="106"/>
      <c r="C216" s="106"/>
      <c r="D216" s="106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</row>
    <row r="217" ht="15.75" customHeight="1">
      <c r="A217" s="106"/>
      <c r="B217" s="106"/>
      <c r="C217" s="106"/>
      <c r="D217" s="106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3"/>
    <hyperlink r:id="rId2" ref="C3"/>
    <hyperlink r:id="rId3" ref="C5"/>
    <hyperlink r:id="rId4" ref="E8"/>
  </hyperlinks>
  <printOptions/>
  <pageMargins bottom="0.75" footer="0.0" header="0.0" left="0.7" right="0.7" top="0.75"/>
  <pageSetup orientation="landscape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07" t="s">
        <v>227</v>
      </c>
      <c r="B1" s="108">
        <f>44/12</f>
        <v>3.666666667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</row>
    <row r="2" ht="15.75" customHeight="1">
      <c r="A2" s="107" t="s">
        <v>228</v>
      </c>
      <c r="B2" s="107" t="s">
        <v>229</v>
      </c>
      <c r="C2" s="107" t="s">
        <v>230</v>
      </c>
      <c r="D2" s="107" t="s">
        <v>228</v>
      </c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</row>
    <row r="3" ht="15.75" customHeight="1">
      <c r="A3" s="109">
        <v>1.59</v>
      </c>
      <c r="B3" s="109">
        <v>0.5</v>
      </c>
      <c r="C3" s="109">
        <v>0.25</v>
      </c>
      <c r="D3" s="109">
        <v>1.59</v>
      </c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</row>
    <row r="4" ht="15.75" customHeight="1">
      <c r="A4" s="110">
        <v>1.583</v>
      </c>
      <c r="B4" s="110">
        <v>0.6</v>
      </c>
      <c r="C4" s="110">
        <v>0.3</v>
      </c>
      <c r="D4" s="110">
        <v>1.583</v>
      </c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</row>
    <row r="5" ht="15.75" customHeight="1">
      <c r="A5" s="110">
        <v>1.576</v>
      </c>
      <c r="B5" s="110">
        <v>0.7</v>
      </c>
      <c r="C5" s="110">
        <v>0.35</v>
      </c>
      <c r="D5" s="110">
        <v>1.576</v>
      </c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</row>
    <row r="6" ht="15.75" customHeight="1">
      <c r="A6" s="110">
        <v>1.569</v>
      </c>
      <c r="B6" s="110">
        <v>0.8</v>
      </c>
      <c r="C6" s="110">
        <v>0.4</v>
      </c>
      <c r="D6" s="110">
        <v>1.569</v>
      </c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</row>
    <row r="7" ht="15.75" customHeight="1">
      <c r="A7" s="110">
        <v>1.562</v>
      </c>
      <c r="B7" s="110">
        <v>0.9</v>
      </c>
      <c r="C7" s="110">
        <v>0.45</v>
      </c>
      <c r="D7" s="110">
        <v>1.562</v>
      </c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</row>
    <row r="8" ht="15.75" customHeight="1">
      <c r="A8" s="110">
        <v>1.555</v>
      </c>
      <c r="B8" s="110">
        <v>1.0</v>
      </c>
      <c r="C8" s="110">
        <v>0.5</v>
      </c>
      <c r="D8" s="110">
        <v>1.555</v>
      </c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</row>
    <row r="9" ht="15.75" customHeight="1">
      <c r="A9" s="110">
        <v>1.548</v>
      </c>
      <c r="B9" s="110">
        <v>1.1</v>
      </c>
      <c r="C9" s="110">
        <v>0.55</v>
      </c>
      <c r="D9" s="110">
        <v>1.548</v>
      </c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</row>
    <row r="10" ht="15.75" customHeight="1">
      <c r="A10" s="110">
        <v>1.541</v>
      </c>
      <c r="B10" s="110">
        <v>1.2</v>
      </c>
      <c r="C10" s="110">
        <v>0.6</v>
      </c>
      <c r="D10" s="110">
        <v>1.541</v>
      </c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</row>
    <row r="11" ht="15.75" customHeight="1">
      <c r="A11" s="110">
        <v>1.534</v>
      </c>
      <c r="B11" s="110">
        <v>1.3</v>
      </c>
      <c r="C11" s="110">
        <v>0.65</v>
      </c>
      <c r="D11" s="110">
        <v>1.534</v>
      </c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</row>
    <row r="12" ht="15.75" customHeight="1">
      <c r="A12" s="110">
        <v>1.527</v>
      </c>
      <c r="B12" s="110">
        <v>1.4</v>
      </c>
      <c r="C12" s="110">
        <v>0.7</v>
      </c>
      <c r="D12" s="110">
        <v>1.527</v>
      </c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</row>
    <row r="13" ht="15.75" customHeight="1">
      <c r="A13" s="109">
        <v>1.52</v>
      </c>
      <c r="B13" s="109">
        <v>1.5</v>
      </c>
      <c r="C13" s="109">
        <v>0.75</v>
      </c>
      <c r="D13" s="109">
        <v>1.52</v>
      </c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</row>
    <row r="14" ht="15.75" customHeight="1">
      <c r="A14" s="110">
        <v>1.513</v>
      </c>
      <c r="B14" s="110">
        <v>1.6</v>
      </c>
      <c r="C14" s="110">
        <v>0.8</v>
      </c>
      <c r="D14" s="110">
        <v>1.513</v>
      </c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</row>
    <row r="15" ht="15.75" customHeight="1">
      <c r="A15" s="110">
        <v>1.506</v>
      </c>
      <c r="B15" s="110">
        <v>1.7</v>
      </c>
      <c r="C15" s="110">
        <v>0.85</v>
      </c>
      <c r="D15" s="110">
        <v>1.506</v>
      </c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</row>
    <row r="16" ht="15.75" customHeight="1">
      <c r="A16" s="110">
        <v>1.499</v>
      </c>
      <c r="B16" s="110">
        <v>1.8</v>
      </c>
      <c r="C16" s="110">
        <v>0.9</v>
      </c>
      <c r="D16" s="110">
        <v>1.499</v>
      </c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</row>
    <row r="17" ht="15.75" customHeight="1">
      <c r="A17" s="110">
        <v>1.492</v>
      </c>
      <c r="B17" s="110">
        <v>1.9</v>
      </c>
      <c r="C17" s="110">
        <v>0.95</v>
      </c>
      <c r="D17" s="110">
        <v>1.492</v>
      </c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</row>
    <row r="18" ht="15.75" customHeight="1">
      <c r="A18" s="110">
        <v>1.485</v>
      </c>
      <c r="B18" s="110">
        <v>2.0</v>
      </c>
      <c r="C18" s="110">
        <v>1.0</v>
      </c>
      <c r="D18" s="110">
        <v>1.485</v>
      </c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</row>
    <row r="19" ht="15.75" customHeight="1">
      <c r="A19" s="110">
        <v>1.478</v>
      </c>
      <c r="B19" s="110">
        <v>2.1</v>
      </c>
      <c r="C19" s="110">
        <v>1.05</v>
      </c>
      <c r="D19" s="110">
        <v>1.478</v>
      </c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</row>
    <row r="20" ht="15.75" customHeight="1">
      <c r="A20" s="110">
        <v>1.471</v>
      </c>
      <c r="B20" s="110">
        <v>2.2</v>
      </c>
      <c r="C20" s="110">
        <v>1.1</v>
      </c>
      <c r="D20" s="110">
        <v>1.471</v>
      </c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</row>
    <row r="21" ht="15.75" customHeight="1">
      <c r="A21" s="110">
        <v>1.464</v>
      </c>
      <c r="B21" s="110">
        <v>2.3</v>
      </c>
      <c r="C21" s="110">
        <v>1.15</v>
      </c>
      <c r="D21" s="110">
        <v>1.464</v>
      </c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</row>
    <row r="22" ht="15.75" customHeight="1">
      <c r="A22" s="110">
        <v>1.457</v>
      </c>
      <c r="B22" s="110">
        <v>2.4</v>
      </c>
      <c r="C22" s="110">
        <v>1.2</v>
      </c>
      <c r="D22" s="110">
        <v>1.457</v>
      </c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</row>
    <row r="23" ht="15.75" customHeight="1">
      <c r="A23" s="109">
        <v>1.45</v>
      </c>
      <c r="B23" s="109">
        <v>2.5</v>
      </c>
      <c r="C23" s="109">
        <v>1.25</v>
      </c>
      <c r="D23" s="109">
        <v>1.45</v>
      </c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</row>
    <row r="24" ht="15.75" customHeight="1">
      <c r="A24" s="110">
        <v>1.444</v>
      </c>
      <c r="B24" s="110">
        <v>2.6</v>
      </c>
      <c r="C24" s="110">
        <v>1.3</v>
      </c>
      <c r="D24" s="110">
        <v>1.444</v>
      </c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</row>
    <row r="25" ht="15.75" customHeight="1">
      <c r="A25" s="110">
        <v>1.438</v>
      </c>
      <c r="B25" s="110">
        <v>2.7</v>
      </c>
      <c r="C25" s="110">
        <v>1.35</v>
      </c>
      <c r="D25" s="110">
        <v>1.438</v>
      </c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</row>
    <row r="26" ht="15.75" customHeight="1">
      <c r="A26" s="110">
        <v>1.432</v>
      </c>
      <c r="B26" s="110">
        <v>2.8</v>
      </c>
      <c r="C26" s="110">
        <v>1.4</v>
      </c>
      <c r="D26" s="110">
        <v>1.432</v>
      </c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</row>
    <row r="27" ht="15.75" customHeight="1">
      <c r="A27" s="110">
        <v>1.426</v>
      </c>
      <c r="B27" s="110">
        <v>2.9</v>
      </c>
      <c r="C27" s="110">
        <v>1.45</v>
      </c>
      <c r="D27" s="110">
        <v>1.426</v>
      </c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</row>
    <row r="28" ht="15.75" customHeight="1">
      <c r="A28" s="110">
        <v>1.42</v>
      </c>
      <c r="B28" s="110">
        <v>3.0</v>
      </c>
      <c r="C28" s="110">
        <v>1.5</v>
      </c>
      <c r="D28" s="110">
        <v>1.42</v>
      </c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</row>
    <row r="29" ht="15.75" customHeight="1">
      <c r="A29" s="110">
        <v>1.414</v>
      </c>
      <c r="B29" s="110">
        <v>3.1</v>
      </c>
      <c r="C29" s="110">
        <v>1.55</v>
      </c>
      <c r="D29" s="110">
        <v>1.414</v>
      </c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</row>
    <row r="30" ht="15.75" customHeight="1">
      <c r="A30" s="110">
        <v>1.408</v>
      </c>
      <c r="B30" s="110">
        <v>3.2</v>
      </c>
      <c r="C30" s="110">
        <v>1.6</v>
      </c>
      <c r="D30" s="110">
        <v>1.408</v>
      </c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</row>
    <row r="31" ht="15.75" customHeight="1">
      <c r="A31" s="110">
        <v>1.402</v>
      </c>
      <c r="B31" s="110">
        <v>3.3</v>
      </c>
      <c r="C31" s="110">
        <v>1.65</v>
      </c>
      <c r="D31" s="110">
        <v>1.402</v>
      </c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</row>
    <row r="32" ht="15.75" customHeight="1">
      <c r="A32" s="110">
        <v>1.396</v>
      </c>
      <c r="B32" s="110">
        <v>3.4</v>
      </c>
      <c r="C32" s="110">
        <v>1.7</v>
      </c>
      <c r="D32" s="110">
        <v>1.396</v>
      </c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</row>
    <row r="33" ht="15.75" customHeight="1">
      <c r="A33" s="109">
        <v>1.39</v>
      </c>
      <c r="B33" s="109">
        <v>3.5</v>
      </c>
      <c r="C33" s="109">
        <v>1.75</v>
      </c>
      <c r="D33" s="109">
        <v>1.39</v>
      </c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</row>
    <row r="34" ht="15.75" customHeight="1">
      <c r="A34" s="110">
        <v>1.385</v>
      </c>
      <c r="B34" s="110">
        <v>3.6</v>
      </c>
      <c r="C34" s="110">
        <v>1.8</v>
      </c>
      <c r="D34" s="110">
        <v>1.385</v>
      </c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</row>
    <row r="35" ht="15.75" customHeight="1">
      <c r="A35" s="110">
        <v>1.38</v>
      </c>
      <c r="B35" s="110">
        <v>3.7</v>
      </c>
      <c r="C35" s="110">
        <v>1.85</v>
      </c>
      <c r="D35" s="110">
        <v>1.38</v>
      </c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</row>
    <row r="36" ht="15.75" customHeight="1">
      <c r="A36" s="110">
        <v>1.375</v>
      </c>
      <c r="B36" s="110">
        <v>3.8</v>
      </c>
      <c r="C36" s="110">
        <v>1.9</v>
      </c>
      <c r="D36" s="110">
        <v>1.375</v>
      </c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</row>
    <row r="37" ht="15.75" customHeight="1">
      <c r="A37" s="110">
        <v>1.37</v>
      </c>
      <c r="B37" s="110">
        <v>3.9</v>
      </c>
      <c r="C37" s="110">
        <v>1.95</v>
      </c>
      <c r="D37" s="110">
        <v>1.37</v>
      </c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</row>
    <row r="38" ht="15.75" customHeight="1">
      <c r="A38" s="110">
        <v>1.365</v>
      </c>
      <c r="B38" s="110">
        <v>4.0</v>
      </c>
      <c r="C38" s="110">
        <v>2.0</v>
      </c>
      <c r="D38" s="110">
        <v>1.365</v>
      </c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</row>
    <row r="39" ht="15.75" customHeight="1">
      <c r="A39" s="110">
        <v>1.36</v>
      </c>
      <c r="B39" s="110">
        <v>4.1</v>
      </c>
      <c r="C39" s="110">
        <v>2.05</v>
      </c>
      <c r="D39" s="110">
        <v>1.36</v>
      </c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</row>
    <row r="40" ht="15.75" customHeight="1">
      <c r="A40" s="110">
        <v>1.355</v>
      </c>
      <c r="B40" s="110">
        <v>4.2</v>
      </c>
      <c r="C40" s="110">
        <v>2.1</v>
      </c>
      <c r="D40" s="110">
        <v>1.355</v>
      </c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</row>
    <row r="41" ht="15.75" customHeight="1">
      <c r="A41" s="110">
        <v>1.35</v>
      </c>
      <c r="B41" s="110">
        <v>4.3</v>
      </c>
      <c r="C41" s="110">
        <v>2.15</v>
      </c>
      <c r="D41" s="110">
        <v>1.35</v>
      </c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</row>
    <row r="42" ht="15.75" customHeight="1">
      <c r="A42" s="110">
        <v>1.345</v>
      </c>
      <c r="B42" s="110">
        <v>4.4</v>
      </c>
      <c r="C42" s="110">
        <v>2.2</v>
      </c>
      <c r="D42" s="110">
        <v>1.345</v>
      </c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</row>
    <row r="43" ht="15.75" customHeight="1">
      <c r="A43" s="109">
        <v>1.34</v>
      </c>
      <c r="B43" s="109">
        <v>4.5</v>
      </c>
      <c r="C43" s="109">
        <v>2.25</v>
      </c>
      <c r="D43" s="109">
        <v>1.34</v>
      </c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</row>
    <row r="44" ht="15.75" customHeight="1">
      <c r="A44" s="110">
        <v>1.335</v>
      </c>
      <c r="B44" s="110">
        <v>4.6</v>
      </c>
      <c r="C44" s="110">
        <v>2.3</v>
      </c>
      <c r="D44" s="110">
        <v>1.335</v>
      </c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</row>
    <row r="45" ht="15.75" customHeight="1">
      <c r="A45" s="110">
        <v>1.33</v>
      </c>
      <c r="B45" s="110">
        <v>4.7</v>
      </c>
      <c r="C45" s="110">
        <v>2.35</v>
      </c>
      <c r="D45" s="110">
        <v>1.33</v>
      </c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</row>
    <row r="46" ht="15.75" customHeight="1">
      <c r="A46" s="110">
        <v>1.325</v>
      </c>
      <c r="B46" s="110">
        <v>4.8</v>
      </c>
      <c r="C46" s="110">
        <v>2.4</v>
      </c>
      <c r="D46" s="110">
        <v>1.325</v>
      </c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</row>
    <row r="47" ht="15.75" customHeight="1">
      <c r="A47" s="110">
        <v>1.32</v>
      </c>
      <c r="B47" s="110">
        <v>4.9</v>
      </c>
      <c r="C47" s="110">
        <v>2.45</v>
      </c>
      <c r="D47" s="110">
        <v>1.32</v>
      </c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</row>
    <row r="48" ht="15.75" customHeight="1">
      <c r="A48" s="110">
        <v>1.315</v>
      </c>
      <c r="B48" s="110">
        <v>5.0</v>
      </c>
      <c r="C48" s="110">
        <v>2.5</v>
      </c>
      <c r="D48" s="110">
        <v>1.315</v>
      </c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</row>
    <row r="49" ht="15.75" customHeight="1">
      <c r="A49" s="110">
        <v>1.31</v>
      </c>
      <c r="B49" s="110">
        <v>5.1</v>
      </c>
      <c r="C49" s="110">
        <v>2.55</v>
      </c>
      <c r="D49" s="110">
        <v>1.31</v>
      </c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</row>
    <row r="50" ht="15.75" customHeight="1">
      <c r="A50" s="110">
        <v>1.305</v>
      </c>
      <c r="B50" s="110">
        <v>5.2</v>
      </c>
      <c r="C50" s="110">
        <v>2.6</v>
      </c>
      <c r="D50" s="110">
        <v>1.305</v>
      </c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</row>
    <row r="51" ht="15.75" customHeight="1">
      <c r="A51" s="110">
        <v>1.3</v>
      </c>
      <c r="B51" s="110">
        <v>5.3</v>
      </c>
      <c r="C51" s="110">
        <v>2.65</v>
      </c>
      <c r="D51" s="110">
        <v>1.3</v>
      </c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</row>
    <row r="52" ht="15.75" customHeight="1">
      <c r="A52" s="110">
        <v>1.295</v>
      </c>
      <c r="B52" s="110">
        <v>5.4</v>
      </c>
      <c r="C52" s="110">
        <v>2.7</v>
      </c>
      <c r="D52" s="110">
        <v>1.295</v>
      </c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</row>
    <row r="53" ht="15.75" customHeight="1">
      <c r="A53" s="109">
        <v>1.29</v>
      </c>
      <c r="B53" s="109">
        <v>5.5</v>
      </c>
      <c r="C53" s="109">
        <v>2.75</v>
      </c>
      <c r="D53" s="109">
        <v>1.29</v>
      </c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</row>
    <row r="54" ht="15.75" customHeight="1">
      <c r="A54" s="110">
        <v>1.285</v>
      </c>
      <c r="B54" s="110">
        <v>5.6</v>
      </c>
      <c r="C54" s="110">
        <v>2.8</v>
      </c>
      <c r="D54" s="110">
        <v>1.285</v>
      </c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</row>
    <row r="55" ht="15.75" customHeight="1">
      <c r="A55" s="110">
        <v>1.28</v>
      </c>
      <c r="B55" s="110">
        <v>5.7</v>
      </c>
      <c r="C55" s="110">
        <v>2.85</v>
      </c>
      <c r="D55" s="110">
        <v>1.28</v>
      </c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</row>
    <row r="56" ht="15.75" customHeight="1">
      <c r="A56" s="110">
        <v>1.275</v>
      </c>
      <c r="B56" s="110">
        <v>5.8</v>
      </c>
      <c r="C56" s="110">
        <v>2.9</v>
      </c>
      <c r="D56" s="110">
        <v>1.275</v>
      </c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</row>
    <row r="57" ht="15.75" customHeight="1">
      <c r="A57" s="110">
        <v>1.27</v>
      </c>
      <c r="B57" s="110">
        <v>5.9</v>
      </c>
      <c r="C57" s="110">
        <v>2.95</v>
      </c>
      <c r="D57" s="110">
        <v>1.27</v>
      </c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</row>
    <row r="58" ht="15.75" customHeight="1">
      <c r="A58" s="110">
        <v>1.265</v>
      </c>
      <c r="B58" s="110">
        <v>6.0</v>
      </c>
      <c r="C58" s="110">
        <v>3.0</v>
      </c>
      <c r="D58" s="110">
        <v>1.265</v>
      </c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</row>
    <row r="59" ht="15.75" customHeight="1">
      <c r="A59" s="110">
        <v>1.26</v>
      </c>
      <c r="B59" s="110">
        <v>6.1</v>
      </c>
      <c r="C59" s="110">
        <v>3.05</v>
      </c>
      <c r="D59" s="110">
        <v>1.26</v>
      </c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</row>
    <row r="60" ht="15.75" customHeight="1">
      <c r="A60" s="110">
        <v>1.255</v>
      </c>
      <c r="B60" s="110">
        <v>6.2</v>
      </c>
      <c r="C60" s="110">
        <v>3.1</v>
      </c>
      <c r="D60" s="110">
        <v>1.255</v>
      </c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</row>
    <row r="61" ht="15.75" customHeight="1">
      <c r="A61" s="110">
        <v>1.25</v>
      </c>
      <c r="B61" s="110">
        <v>6.3</v>
      </c>
      <c r="C61" s="110">
        <v>3.15</v>
      </c>
      <c r="D61" s="110">
        <v>1.25</v>
      </c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</row>
    <row r="62" ht="15.75" customHeight="1">
      <c r="A62" s="110">
        <v>1.245</v>
      </c>
      <c r="B62" s="110">
        <v>6.4</v>
      </c>
      <c r="C62" s="110">
        <v>3.2</v>
      </c>
      <c r="D62" s="110">
        <v>1.245</v>
      </c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</row>
    <row r="63" ht="15.75" customHeight="1">
      <c r="A63" s="109">
        <v>1.24</v>
      </c>
      <c r="B63" s="109">
        <v>6.5</v>
      </c>
      <c r="C63" s="109">
        <v>3.25</v>
      </c>
      <c r="D63" s="109">
        <v>1.24</v>
      </c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</row>
    <row r="64" ht="15.75" customHeight="1">
      <c r="A64" s="110">
        <v>1.234</v>
      </c>
      <c r="B64" s="110">
        <v>6.6</v>
      </c>
      <c r="C64" s="110">
        <v>3.3</v>
      </c>
      <c r="D64" s="110">
        <v>1.234</v>
      </c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</row>
    <row r="65" ht="15.75" customHeight="1">
      <c r="A65" s="110">
        <v>1.228</v>
      </c>
      <c r="B65" s="110">
        <v>6.7</v>
      </c>
      <c r="C65" s="110">
        <v>3.35</v>
      </c>
      <c r="D65" s="110">
        <v>1.228</v>
      </c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</row>
    <row r="66" ht="15.75" customHeight="1">
      <c r="A66" s="110">
        <v>1.222</v>
      </c>
      <c r="B66" s="110">
        <v>6.8</v>
      </c>
      <c r="C66" s="110">
        <v>3.4</v>
      </c>
      <c r="D66" s="110">
        <v>1.222</v>
      </c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</row>
    <row r="67" ht="15.75" customHeight="1">
      <c r="A67" s="110">
        <v>1.216</v>
      </c>
      <c r="B67" s="110">
        <v>6.9</v>
      </c>
      <c r="C67" s="110">
        <v>3.45</v>
      </c>
      <c r="D67" s="110">
        <v>1.216</v>
      </c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</row>
    <row r="68" ht="15.75" customHeight="1">
      <c r="A68" s="110">
        <v>1.21</v>
      </c>
      <c r="B68" s="110">
        <v>7.0</v>
      </c>
      <c r="C68" s="110">
        <v>3.5</v>
      </c>
      <c r="D68" s="110">
        <v>1.21</v>
      </c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</row>
    <row r="69" ht="15.75" customHeight="1">
      <c r="A69" s="110">
        <v>1.204</v>
      </c>
      <c r="B69" s="110">
        <v>7.1</v>
      </c>
      <c r="C69" s="110">
        <v>3.55</v>
      </c>
      <c r="D69" s="110">
        <v>1.204</v>
      </c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</row>
    <row r="70" ht="15.75" customHeight="1">
      <c r="A70" s="110">
        <v>1.198</v>
      </c>
      <c r="B70" s="110">
        <v>7.2</v>
      </c>
      <c r="C70" s="110">
        <v>3.6</v>
      </c>
      <c r="D70" s="110">
        <v>1.198</v>
      </c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</row>
    <row r="71" ht="15.75" customHeight="1">
      <c r="A71" s="110">
        <v>1.192</v>
      </c>
      <c r="B71" s="110">
        <v>7.3</v>
      </c>
      <c r="C71" s="110">
        <v>3.65</v>
      </c>
      <c r="D71" s="110">
        <v>1.192</v>
      </c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</row>
    <row r="72" ht="15.75" customHeight="1">
      <c r="A72" s="110">
        <v>1.186</v>
      </c>
      <c r="B72" s="110">
        <v>7.4</v>
      </c>
      <c r="C72" s="110">
        <v>3.7</v>
      </c>
      <c r="D72" s="110">
        <v>1.186</v>
      </c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</row>
    <row r="73" ht="15.75" customHeight="1">
      <c r="A73" s="109">
        <v>1.18</v>
      </c>
      <c r="B73" s="109">
        <v>7.5</v>
      </c>
      <c r="C73" s="109">
        <v>3.75</v>
      </c>
      <c r="D73" s="109">
        <v>1.18</v>
      </c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</row>
    <row r="74" ht="15.75" customHeight="1">
      <c r="A74" s="110">
        <v>1.175</v>
      </c>
      <c r="B74" s="110">
        <v>7.6</v>
      </c>
      <c r="C74" s="110">
        <v>3.8</v>
      </c>
      <c r="D74" s="110">
        <v>1.175</v>
      </c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</row>
    <row r="75" ht="15.75" customHeight="1">
      <c r="A75" s="110">
        <v>1.17</v>
      </c>
      <c r="B75" s="110">
        <v>7.7</v>
      </c>
      <c r="C75" s="110">
        <v>3.85</v>
      </c>
      <c r="D75" s="110">
        <v>1.17</v>
      </c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</row>
    <row r="76" ht="15.75" customHeight="1">
      <c r="A76" s="110">
        <v>1.165</v>
      </c>
      <c r="B76" s="110">
        <v>7.8</v>
      </c>
      <c r="C76" s="110">
        <v>3.9</v>
      </c>
      <c r="D76" s="110">
        <v>1.165</v>
      </c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</row>
    <row r="77" ht="15.75" customHeight="1">
      <c r="A77" s="110">
        <v>1.16</v>
      </c>
      <c r="B77" s="110">
        <v>7.9</v>
      </c>
      <c r="C77" s="110">
        <v>3.95</v>
      </c>
      <c r="D77" s="110">
        <v>1.16</v>
      </c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</row>
    <row r="78" ht="15.75" customHeight="1">
      <c r="A78" s="110">
        <v>1.155</v>
      </c>
      <c r="B78" s="110">
        <v>8.0</v>
      </c>
      <c r="C78" s="110">
        <v>4.0</v>
      </c>
      <c r="D78" s="110">
        <v>1.155</v>
      </c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</row>
    <row r="79" ht="15.75" customHeight="1">
      <c r="A79" s="110">
        <v>1.15</v>
      </c>
      <c r="B79" s="110">
        <v>8.1</v>
      </c>
      <c r="C79" s="110">
        <v>4.05</v>
      </c>
      <c r="D79" s="110">
        <v>1.15</v>
      </c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</row>
    <row r="80" ht="15.75" customHeight="1">
      <c r="A80" s="110">
        <v>1.145</v>
      </c>
      <c r="B80" s="110">
        <v>8.2</v>
      </c>
      <c r="C80" s="110">
        <v>4.1</v>
      </c>
      <c r="D80" s="110">
        <v>1.145</v>
      </c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</row>
    <row r="81" ht="15.75" customHeight="1">
      <c r="A81" s="110">
        <v>1.14</v>
      </c>
      <c r="B81" s="110">
        <v>8.3</v>
      </c>
      <c r="C81" s="110">
        <v>4.15</v>
      </c>
      <c r="D81" s="110">
        <v>1.14</v>
      </c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</row>
    <row r="82" ht="15.75" customHeight="1">
      <c r="A82" s="110">
        <v>1.135</v>
      </c>
      <c r="B82" s="110">
        <v>8.4</v>
      </c>
      <c r="C82" s="110">
        <v>4.2</v>
      </c>
      <c r="D82" s="110">
        <v>1.135</v>
      </c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</row>
    <row r="83" ht="15.75" customHeight="1">
      <c r="A83" s="109">
        <v>1.13</v>
      </c>
      <c r="B83" s="109">
        <v>8.5</v>
      </c>
      <c r="C83" s="109">
        <v>4.25</v>
      </c>
      <c r="D83" s="109">
        <v>1.13</v>
      </c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</row>
    <row r="84" ht="15.75" customHeight="1">
      <c r="A84" s="110">
        <v>1.126</v>
      </c>
      <c r="B84" s="110">
        <v>8.6</v>
      </c>
      <c r="C84" s="110">
        <v>4.3</v>
      </c>
      <c r="D84" s="110">
        <v>1.126</v>
      </c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</row>
    <row r="85" ht="15.75" customHeight="1">
      <c r="A85" s="110">
        <v>1.122</v>
      </c>
      <c r="B85" s="110">
        <v>8.7</v>
      </c>
      <c r="C85" s="110">
        <v>4.35</v>
      </c>
      <c r="D85" s="110">
        <v>1.122</v>
      </c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</row>
    <row r="86" ht="15.75" customHeight="1">
      <c r="A86" s="110">
        <v>1.118</v>
      </c>
      <c r="B86" s="110">
        <v>8.8</v>
      </c>
      <c r="C86" s="110">
        <v>4.4</v>
      </c>
      <c r="D86" s="110">
        <v>1.118</v>
      </c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</row>
    <row r="87" ht="15.75" customHeight="1">
      <c r="A87" s="110">
        <v>1.114</v>
      </c>
      <c r="B87" s="110">
        <v>8.9</v>
      </c>
      <c r="C87" s="110">
        <v>4.45</v>
      </c>
      <c r="D87" s="110">
        <v>1.114</v>
      </c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</row>
    <row r="88" ht="15.75" customHeight="1">
      <c r="A88" s="110">
        <v>1.11</v>
      </c>
      <c r="B88" s="110">
        <v>9.0</v>
      </c>
      <c r="C88" s="110">
        <v>4.5</v>
      </c>
      <c r="D88" s="110">
        <v>1.11</v>
      </c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</row>
    <row r="89" ht="15.75" customHeight="1">
      <c r="A89" s="110">
        <v>1.106</v>
      </c>
      <c r="B89" s="110">
        <v>9.1</v>
      </c>
      <c r="C89" s="110">
        <v>4.55</v>
      </c>
      <c r="D89" s="110">
        <v>1.106</v>
      </c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</row>
    <row r="90" ht="15.75" customHeight="1">
      <c r="A90" s="110">
        <v>1.102</v>
      </c>
      <c r="B90" s="110">
        <v>9.2</v>
      </c>
      <c r="C90" s="110">
        <v>4.6</v>
      </c>
      <c r="D90" s="110">
        <v>1.102</v>
      </c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</row>
    <row r="91" ht="15.75" customHeight="1">
      <c r="A91" s="110">
        <v>1.098</v>
      </c>
      <c r="B91" s="110">
        <v>9.3</v>
      </c>
      <c r="C91" s="110">
        <v>4.65</v>
      </c>
      <c r="D91" s="110">
        <v>1.098</v>
      </c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</row>
    <row r="92" ht="15.75" customHeight="1">
      <c r="A92" s="110">
        <v>1.094</v>
      </c>
      <c r="B92" s="110">
        <v>9.4</v>
      </c>
      <c r="C92" s="110">
        <v>4.7</v>
      </c>
      <c r="D92" s="110">
        <v>1.094</v>
      </c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</row>
    <row r="93" ht="15.75" customHeight="1">
      <c r="A93" s="109">
        <v>1.09</v>
      </c>
      <c r="B93" s="109">
        <v>9.5</v>
      </c>
      <c r="C93" s="109">
        <v>4.75</v>
      </c>
      <c r="D93" s="109">
        <v>1.09</v>
      </c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</row>
    <row r="94" ht="15.75" customHeight="1">
      <c r="A94" s="110">
        <v>1.086</v>
      </c>
      <c r="B94" s="110">
        <v>9.6</v>
      </c>
      <c r="C94" s="110">
        <v>4.8</v>
      </c>
      <c r="D94" s="110">
        <v>1.086</v>
      </c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</row>
    <row r="95" ht="15.75" customHeight="1">
      <c r="A95" s="110">
        <v>1.082</v>
      </c>
      <c r="B95" s="110">
        <v>9.7</v>
      </c>
      <c r="C95" s="110">
        <v>4.85</v>
      </c>
      <c r="D95" s="110">
        <v>1.082</v>
      </c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</row>
    <row r="96" ht="15.75" customHeight="1">
      <c r="A96" s="110">
        <v>1.078</v>
      </c>
      <c r="B96" s="110">
        <v>9.8</v>
      </c>
      <c r="C96" s="110">
        <v>4.9</v>
      </c>
      <c r="D96" s="110">
        <v>1.078</v>
      </c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</row>
    <row r="97" ht="15.75" customHeight="1">
      <c r="A97" s="110">
        <v>1.074</v>
      </c>
      <c r="B97" s="110">
        <v>9.9</v>
      </c>
      <c r="C97" s="110">
        <v>4.95</v>
      </c>
      <c r="D97" s="110">
        <v>1.074</v>
      </c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</row>
    <row r="98" ht="15.75" customHeight="1">
      <c r="A98" s="110">
        <v>1.07</v>
      </c>
      <c r="B98" s="110">
        <v>10.0</v>
      </c>
      <c r="C98" s="110">
        <v>5.0</v>
      </c>
      <c r="D98" s="110">
        <v>1.07</v>
      </c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</row>
    <row r="99" ht="15.75" customHeight="1">
      <c r="A99" s="110">
        <v>1.066</v>
      </c>
      <c r="B99" s="110">
        <v>10.1</v>
      </c>
      <c r="C99" s="110">
        <v>5.05</v>
      </c>
      <c r="D99" s="110">
        <v>1.066</v>
      </c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</row>
    <row r="100" ht="15.75" customHeight="1">
      <c r="A100" s="110">
        <v>1.062</v>
      </c>
      <c r="B100" s="110">
        <v>10.2</v>
      </c>
      <c r="C100" s="110">
        <v>5.1</v>
      </c>
      <c r="D100" s="110">
        <v>1.062</v>
      </c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</row>
    <row r="101" ht="15.75" customHeight="1">
      <c r="A101" s="110">
        <v>1.058</v>
      </c>
      <c r="B101" s="110">
        <v>10.3</v>
      </c>
      <c r="C101" s="110">
        <v>5.15</v>
      </c>
      <c r="D101" s="110">
        <v>1.058</v>
      </c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</row>
    <row r="102" ht="15.75" customHeight="1">
      <c r="A102" s="110">
        <v>1.054</v>
      </c>
      <c r="B102" s="110">
        <v>10.4</v>
      </c>
      <c r="C102" s="110">
        <v>5.2</v>
      </c>
      <c r="D102" s="110">
        <v>1.054</v>
      </c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</row>
    <row r="103" ht="15.75" customHeight="1">
      <c r="A103" s="109">
        <v>1.05</v>
      </c>
      <c r="B103" s="109">
        <v>10.5</v>
      </c>
      <c r="C103" s="109">
        <v>5.25</v>
      </c>
      <c r="D103" s="109">
        <v>1.05</v>
      </c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</row>
    <row r="104" ht="15.75" customHeight="1">
      <c r="A104" s="110">
        <v>1.046</v>
      </c>
      <c r="B104" s="110">
        <v>10.6</v>
      </c>
      <c r="C104" s="110">
        <v>5.3</v>
      </c>
      <c r="D104" s="110">
        <v>1.046</v>
      </c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</row>
    <row r="105" ht="15.75" customHeight="1">
      <c r="A105" s="110">
        <v>1.042</v>
      </c>
      <c r="B105" s="110">
        <v>10.7</v>
      </c>
      <c r="C105" s="110">
        <v>5.35</v>
      </c>
      <c r="D105" s="110">
        <v>1.042</v>
      </c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</row>
    <row r="106" ht="15.75" customHeight="1">
      <c r="A106" s="110">
        <v>1.038</v>
      </c>
      <c r="B106" s="110">
        <v>10.8</v>
      </c>
      <c r="C106" s="110">
        <v>5.4</v>
      </c>
      <c r="D106" s="110">
        <v>1.038</v>
      </c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</row>
    <row r="107" ht="15.75" customHeight="1">
      <c r="A107" s="110">
        <v>1.034</v>
      </c>
      <c r="B107" s="110">
        <v>10.9</v>
      </c>
      <c r="C107" s="110">
        <v>5.45</v>
      </c>
      <c r="D107" s="110">
        <v>1.034</v>
      </c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</row>
    <row r="108" ht="15.75" customHeight="1">
      <c r="A108" s="110">
        <v>1.03</v>
      </c>
      <c r="B108" s="110">
        <v>11.0</v>
      </c>
      <c r="C108" s="110">
        <v>5.5</v>
      </c>
      <c r="D108" s="110">
        <v>1.03</v>
      </c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</row>
    <row r="109" ht="15.75" customHeight="1">
      <c r="A109" s="110">
        <v>1.026</v>
      </c>
      <c r="B109" s="110">
        <v>11.1</v>
      </c>
      <c r="C109" s="110">
        <v>5.55</v>
      </c>
      <c r="D109" s="110">
        <v>1.026</v>
      </c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</row>
    <row r="110" ht="15.75" customHeight="1">
      <c r="A110" s="110">
        <v>1.022</v>
      </c>
      <c r="B110" s="110">
        <v>11.2</v>
      </c>
      <c r="C110" s="110">
        <v>5.6</v>
      </c>
      <c r="D110" s="110">
        <v>1.022</v>
      </c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</row>
    <row r="111" ht="15.75" customHeight="1">
      <c r="A111" s="110">
        <v>1.018</v>
      </c>
      <c r="B111" s="110">
        <v>11.3</v>
      </c>
      <c r="C111" s="110">
        <v>5.65</v>
      </c>
      <c r="D111" s="110">
        <v>1.018</v>
      </c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</row>
    <row r="112" ht="15.75" customHeight="1">
      <c r="A112" s="110">
        <v>1.014</v>
      </c>
      <c r="B112" s="110">
        <v>11.4</v>
      </c>
      <c r="C112" s="110">
        <v>5.7</v>
      </c>
      <c r="D112" s="110">
        <v>1.014</v>
      </c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</row>
    <row r="113" ht="15.75" customHeight="1">
      <c r="A113" s="109">
        <v>1.01</v>
      </c>
      <c r="B113" s="109">
        <v>11.5</v>
      </c>
      <c r="C113" s="109">
        <v>5.75</v>
      </c>
      <c r="D113" s="109">
        <v>1.01</v>
      </c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</row>
    <row r="114" ht="15.75" customHeight="1">
      <c r="A114" s="110">
        <v>1.005</v>
      </c>
      <c r="B114" s="110">
        <v>11.6</v>
      </c>
      <c r="C114" s="110">
        <v>5.8</v>
      </c>
      <c r="D114" s="110">
        <v>1.005</v>
      </c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</row>
    <row r="115" ht="15.75" customHeight="1">
      <c r="A115" s="110">
        <v>1.0</v>
      </c>
      <c r="B115" s="110">
        <v>11.7</v>
      </c>
      <c r="C115" s="110">
        <v>5.85</v>
      </c>
      <c r="D115" s="110">
        <v>1.0</v>
      </c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</row>
    <row r="116" ht="15.75" customHeight="1">
      <c r="A116" s="110">
        <v>0.995</v>
      </c>
      <c r="B116" s="110">
        <v>11.8</v>
      </c>
      <c r="C116" s="110">
        <v>5.9</v>
      </c>
      <c r="D116" s="110">
        <v>0.995</v>
      </c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</row>
    <row r="117" ht="15.75" customHeight="1">
      <c r="A117" s="110">
        <v>0.99</v>
      </c>
      <c r="B117" s="110">
        <v>11.9</v>
      </c>
      <c r="C117" s="110">
        <v>5.95</v>
      </c>
      <c r="D117" s="110">
        <v>0.99</v>
      </c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</row>
    <row r="118" ht="15.75" customHeight="1">
      <c r="A118" s="110">
        <v>0.985</v>
      </c>
      <c r="B118" s="110">
        <v>12.0</v>
      </c>
      <c r="C118" s="110">
        <v>6.0</v>
      </c>
      <c r="D118" s="110">
        <v>0.985</v>
      </c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</row>
    <row r="119" ht="15.75" customHeight="1">
      <c r="A119" s="110">
        <v>0.98</v>
      </c>
      <c r="B119" s="110">
        <v>12.1</v>
      </c>
      <c r="C119" s="110">
        <v>6.05</v>
      </c>
      <c r="D119" s="110">
        <v>0.98</v>
      </c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</row>
    <row r="120" ht="15.75" customHeight="1">
      <c r="A120" s="110">
        <v>0.975</v>
      </c>
      <c r="B120" s="110">
        <v>12.2</v>
      </c>
      <c r="C120" s="110">
        <v>6.1</v>
      </c>
      <c r="D120" s="110">
        <v>0.975</v>
      </c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</row>
    <row r="121" ht="15.75" customHeight="1">
      <c r="A121" s="110">
        <v>0.97</v>
      </c>
      <c r="B121" s="110">
        <v>12.3</v>
      </c>
      <c r="C121" s="110">
        <v>6.15</v>
      </c>
      <c r="D121" s="110">
        <v>0.97</v>
      </c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</row>
    <row r="122" ht="15.75" customHeight="1">
      <c r="A122" s="110">
        <v>0.965</v>
      </c>
      <c r="B122" s="110">
        <v>12.4</v>
      </c>
      <c r="C122" s="110">
        <v>6.2</v>
      </c>
      <c r="D122" s="110">
        <v>0.965</v>
      </c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</row>
    <row r="123" ht="15.75" customHeight="1">
      <c r="A123" s="109">
        <v>0.96</v>
      </c>
      <c r="B123" s="109">
        <v>12.5</v>
      </c>
      <c r="C123" s="109">
        <v>6.25</v>
      </c>
      <c r="D123" s="109">
        <v>0.96</v>
      </c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</row>
    <row r="124" ht="15.75" customHeight="1">
      <c r="A124" s="110">
        <v>0.957</v>
      </c>
      <c r="B124" s="110">
        <v>12.6</v>
      </c>
      <c r="C124" s="110">
        <v>6.3</v>
      </c>
      <c r="D124" s="110">
        <v>0.957</v>
      </c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</row>
    <row r="125" ht="15.75" customHeight="1">
      <c r="A125" s="110">
        <v>0.954</v>
      </c>
      <c r="B125" s="110">
        <v>12.7</v>
      </c>
      <c r="C125" s="110">
        <v>6.35</v>
      </c>
      <c r="D125" s="110">
        <v>0.954</v>
      </c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</row>
    <row r="126" ht="15.75" customHeight="1">
      <c r="A126" s="110">
        <v>0.951</v>
      </c>
      <c r="B126" s="110">
        <v>12.8</v>
      </c>
      <c r="C126" s="110">
        <v>6.4</v>
      </c>
      <c r="D126" s="110">
        <v>0.951</v>
      </c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</row>
    <row r="127" ht="15.75" customHeight="1">
      <c r="A127" s="110">
        <v>0.948</v>
      </c>
      <c r="B127" s="110">
        <v>12.9</v>
      </c>
      <c r="C127" s="110">
        <v>6.45</v>
      </c>
      <c r="D127" s="110">
        <v>0.948</v>
      </c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</row>
    <row r="128" ht="15.75" customHeight="1">
      <c r="A128" s="110">
        <v>0.945</v>
      </c>
      <c r="B128" s="110">
        <v>13.0</v>
      </c>
      <c r="C128" s="110">
        <v>6.5</v>
      </c>
      <c r="D128" s="110">
        <v>0.945</v>
      </c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</row>
    <row r="129" ht="15.75" customHeight="1">
      <c r="A129" s="110">
        <v>0.942</v>
      </c>
      <c r="B129" s="110">
        <v>13.1</v>
      </c>
      <c r="C129" s="110">
        <v>6.55</v>
      </c>
      <c r="D129" s="110">
        <v>0.942</v>
      </c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</row>
    <row r="130" ht="15.75" customHeight="1">
      <c r="A130" s="110">
        <v>0.939</v>
      </c>
      <c r="B130" s="110">
        <v>13.2</v>
      </c>
      <c r="C130" s="110">
        <v>6.6</v>
      </c>
      <c r="D130" s="110">
        <v>0.939</v>
      </c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</row>
    <row r="131" ht="15.75" customHeight="1">
      <c r="A131" s="110">
        <v>0.936</v>
      </c>
      <c r="B131" s="110">
        <v>13.3</v>
      </c>
      <c r="C131" s="110">
        <v>6.65</v>
      </c>
      <c r="D131" s="110">
        <v>0.936</v>
      </c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</row>
    <row r="132" ht="15.75" customHeight="1">
      <c r="A132" s="110">
        <v>0.933</v>
      </c>
      <c r="B132" s="110">
        <v>13.4</v>
      </c>
      <c r="C132" s="110">
        <v>6.7</v>
      </c>
      <c r="D132" s="110">
        <v>0.933</v>
      </c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</row>
    <row r="133" ht="15.75" customHeight="1">
      <c r="A133" s="109">
        <v>0.93</v>
      </c>
      <c r="B133" s="109">
        <v>13.5</v>
      </c>
      <c r="C133" s="109">
        <v>6.75</v>
      </c>
      <c r="D133" s="109">
        <v>0.93</v>
      </c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</row>
    <row r="134" ht="15.75" customHeight="1">
      <c r="A134" s="110">
        <v>0.927</v>
      </c>
      <c r="B134" s="110">
        <v>13.6</v>
      </c>
      <c r="C134" s="110">
        <v>6.8</v>
      </c>
      <c r="D134" s="110">
        <v>0.927</v>
      </c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</row>
    <row r="135" ht="15.75" customHeight="1">
      <c r="A135" s="110">
        <v>0.924</v>
      </c>
      <c r="B135" s="110">
        <v>13.7</v>
      </c>
      <c r="C135" s="110">
        <v>6.85</v>
      </c>
      <c r="D135" s="110">
        <v>0.924</v>
      </c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</row>
    <row r="136" ht="15.75" customHeight="1">
      <c r="A136" s="110">
        <v>0.921</v>
      </c>
      <c r="B136" s="110">
        <v>13.8</v>
      </c>
      <c r="C136" s="110">
        <v>6.9</v>
      </c>
      <c r="D136" s="110">
        <v>0.921</v>
      </c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</row>
    <row r="137" ht="15.75" customHeight="1">
      <c r="A137" s="110">
        <v>0.918</v>
      </c>
      <c r="B137" s="110">
        <v>13.9</v>
      </c>
      <c r="C137" s="110">
        <v>6.95</v>
      </c>
      <c r="D137" s="110">
        <v>0.918</v>
      </c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</row>
    <row r="138" ht="15.75" customHeight="1">
      <c r="A138" s="110">
        <v>0.915</v>
      </c>
      <c r="B138" s="110">
        <v>14.0</v>
      </c>
      <c r="C138" s="110">
        <v>7.0</v>
      </c>
      <c r="D138" s="110">
        <v>0.915</v>
      </c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</row>
    <row r="139" ht="15.75" customHeight="1">
      <c r="A139" s="110">
        <v>0.912</v>
      </c>
      <c r="B139" s="110">
        <v>14.1</v>
      </c>
      <c r="C139" s="110">
        <v>7.05</v>
      </c>
      <c r="D139" s="110">
        <v>0.912</v>
      </c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</row>
    <row r="140" ht="15.75" customHeight="1">
      <c r="A140" s="110">
        <v>0.909</v>
      </c>
      <c r="B140" s="110">
        <v>14.2</v>
      </c>
      <c r="C140" s="110">
        <v>7.1</v>
      </c>
      <c r="D140" s="110">
        <v>0.909</v>
      </c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</row>
    <row r="141" ht="15.75" customHeight="1">
      <c r="A141" s="110">
        <v>0.906</v>
      </c>
      <c r="B141" s="110">
        <v>14.3</v>
      </c>
      <c r="C141" s="110">
        <v>7.15</v>
      </c>
      <c r="D141" s="110">
        <v>0.906</v>
      </c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</row>
    <row r="142" ht="15.75" customHeight="1">
      <c r="A142" s="110">
        <v>0.903</v>
      </c>
      <c r="B142" s="110">
        <v>14.4</v>
      </c>
      <c r="C142" s="110">
        <v>7.2</v>
      </c>
      <c r="D142" s="110">
        <v>0.903</v>
      </c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</row>
    <row r="143" ht="15.75" customHeight="1">
      <c r="A143" s="109">
        <v>0.9</v>
      </c>
      <c r="B143" s="109">
        <v>14.5</v>
      </c>
      <c r="C143" s="109">
        <v>7.25</v>
      </c>
      <c r="D143" s="109">
        <v>0.9</v>
      </c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</row>
    <row r="144" ht="15.75" customHeight="1">
      <c r="A144" s="110">
        <v>0.897</v>
      </c>
      <c r="B144" s="110">
        <v>14.6</v>
      </c>
      <c r="C144" s="110">
        <v>7.3</v>
      </c>
      <c r="D144" s="110">
        <v>0.897</v>
      </c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</row>
    <row r="145" ht="15.75" customHeight="1">
      <c r="A145" s="110">
        <v>0.894</v>
      </c>
      <c r="B145" s="110">
        <v>14.7</v>
      </c>
      <c r="C145" s="110">
        <v>7.35</v>
      </c>
      <c r="D145" s="110">
        <v>0.894</v>
      </c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</row>
    <row r="146" ht="15.75" customHeight="1">
      <c r="A146" s="110">
        <v>0.891</v>
      </c>
      <c r="B146" s="110">
        <v>14.8</v>
      </c>
      <c r="C146" s="110">
        <v>7.4</v>
      </c>
      <c r="D146" s="110">
        <v>0.891</v>
      </c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</row>
    <row r="147" ht="15.75" customHeight="1">
      <c r="A147" s="110">
        <v>0.888</v>
      </c>
      <c r="B147" s="110">
        <v>14.9</v>
      </c>
      <c r="C147" s="110">
        <v>7.45</v>
      </c>
      <c r="D147" s="110">
        <v>0.888</v>
      </c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</row>
    <row r="148" ht="15.75" customHeight="1">
      <c r="A148" s="110">
        <v>0.885</v>
      </c>
      <c r="B148" s="110">
        <v>15.0</v>
      </c>
      <c r="C148" s="110">
        <v>7.5</v>
      </c>
      <c r="D148" s="110">
        <v>0.885</v>
      </c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</row>
    <row r="149" ht="15.75" customHeight="1">
      <c r="A149" s="110">
        <v>0.882</v>
      </c>
      <c r="B149" s="110">
        <v>15.1</v>
      </c>
      <c r="C149" s="110">
        <v>7.55</v>
      </c>
      <c r="D149" s="110">
        <v>0.882</v>
      </c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</row>
    <row r="150" ht="15.75" customHeight="1">
      <c r="A150" s="110">
        <v>0.879</v>
      </c>
      <c r="B150" s="110">
        <v>15.2</v>
      </c>
      <c r="C150" s="110">
        <v>7.6</v>
      </c>
      <c r="D150" s="110">
        <v>0.879</v>
      </c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</row>
    <row r="151" ht="15.75" customHeight="1">
      <c r="A151" s="110">
        <v>0.876</v>
      </c>
      <c r="B151" s="110">
        <v>15.3</v>
      </c>
      <c r="C151" s="110">
        <v>7.65</v>
      </c>
      <c r="D151" s="110">
        <v>0.876</v>
      </c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</row>
    <row r="152" ht="15.75" customHeight="1">
      <c r="A152" s="110">
        <v>0.873</v>
      </c>
      <c r="B152" s="110">
        <v>15.4</v>
      </c>
      <c r="C152" s="110">
        <v>7.7</v>
      </c>
      <c r="D152" s="110">
        <v>0.873</v>
      </c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</row>
    <row r="153" ht="15.75" customHeight="1">
      <c r="A153" s="109">
        <v>0.87</v>
      </c>
      <c r="B153" s="109">
        <v>15.5</v>
      </c>
      <c r="C153" s="109">
        <v>7.75</v>
      </c>
      <c r="D153" s="109">
        <v>0.87</v>
      </c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</row>
    <row r="154" ht="15.75" customHeight="1">
      <c r="A154" s="110">
        <v>0.867</v>
      </c>
      <c r="B154" s="110">
        <v>15.6</v>
      </c>
      <c r="C154" s="110">
        <v>7.8</v>
      </c>
      <c r="D154" s="110">
        <v>0.867</v>
      </c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</row>
    <row r="155" ht="15.75" customHeight="1">
      <c r="A155" s="110">
        <v>0.864</v>
      </c>
      <c r="B155" s="110">
        <v>15.7</v>
      </c>
      <c r="C155" s="110">
        <v>7.85</v>
      </c>
      <c r="D155" s="110">
        <v>0.864</v>
      </c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</row>
    <row r="156" ht="15.75" customHeight="1">
      <c r="A156" s="110">
        <v>0.861</v>
      </c>
      <c r="B156" s="110">
        <v>15.8</v>
      </c>
      <c r="C156" s="110">
        <v>7.9</v>
      </c>
      <c r="D156" s="110">
        <v>0.861</v>
      </c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</row>
    <row r="157" ht="15.75" customHeight="1">
      <c r="A157" s="110">
        <v>0.858</v>
      </c>
      <c r="B157" s="110">
        <v>15.9</v>
      </c>
      <c r="C157" s="110">
        <v>7.95</v>
      </c>
      <c r="D157" s="110">
        <v>0.858</v>
      </c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</row>
    <row r="158" ht="15.75" customHeight="1">
      <c r="A158" s="110">
        <v>0.855</v>
      </c>
      <c r="B158" s="110">
        <v>16.0</v>
      </c>
      <c r="C158" s="110">
        <v>8.0</v>
      </c>
      <c r="D158" s="110">
        <v>0.855</v>
      </c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</row>
    <row r="159" ht="15.75" customHeight="1">
      <c r="A159" s="110">
        <v>0.852</v>
      </c>
      <c r="B159" s="110">
        <v>16.1</v>
      </c>
      <c r="C159" s="110">
        <v>8.05</v>
      </c>
      <c r="D159" s="110">
        <v>0.852</v>
      </c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</row>
    <row r="160" ht="15.75" customHeight="1">
      <c r="A160" s="110">
        <v>0.849</v>
      </c>
      <c r="B160" s="110">
        <v>16.2</v>
      </c>
      <c r="C160" s="110">
        <v>8.1</v>
      </c>
      <c r="D160" s="110">
        <v>0.849</v>
      </c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</row>
    <row r="161" ht="15.75" customHeight="1">
      <c r="A161" s="110">
        <v>0.846</v>
      </c>
      <c r="B161" s="110">
        <v>16.3</v>
      </c>
      <c r="C161" s="110">
        <v>8.15</v>
      </c>
      <c r="D161" s="110">
        <v>0.846</v>
      </c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</row>
    <row r="162" ht="15.75" customHeight="1">
      <c r="A162" s="110">
        <v>0.843</v>
      </c>
      <c r="B162" s="110">
        <v>16.4</v>
      </c>
      <c r="C162" s="110">
        <v>8.2</v>
      </c>
      <c r="D162" s="110">
        <v>0.843</v>
      </c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</row>
    <row r="163" ht="15.75" customHeight="1">
      <c r="A163" s="109">
        <v>0.84</v>
      </c>
      <c r="B163" s="109">
        <v>16.5</v>
      </c>
      <c r="C163" s="109">
        <v>8.25</v>
      </c>
      <c r="D163" s="109">
        <v>0.84</v>
      </c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</row>
    <row r="164" ht="15.75" customHeight="1">
      <c r="A164" s="110">
        <v>0.837</v>
      </c>
      <c r="B164" s="110">
        <v>16.6</v>
      </c>
      <c r="C164" s="110">
        <v>8.3</v>
      </c>
      <c r="D164" s="110">
        <v>0.837</v>
      </c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</row>
    <row r="165" ht="15.75" customHeight="1">
      <c r="A165" s="110">
        <v>0.834</v>
      </c>
      <c r="B165" s="110">
        <v>16.7</v>
      </c>
      <c r="C165" s="110">
        <v>8.35</v>
      </c>
      <c r="D165" s="110">
        <v>0.834</v>
      </c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</row>
    <row r="166" ht="15.75" customHeight="1">
      <c r="A166" s="110">
        <v>0.831</v>
      </c>
      <c r="B166" s="110">
        <v>16.8</v>
      </c>
      <c r="C166" s="110">
        <v>8.4</v>
      </c>
      <c r="D166" s="110">
        <v>0.831</v>
      </c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</row>
    <row r="167" ht="15.75" customHeight="1">
      <c r="A167" s="110">
        <v>0.828</v>
      </c>
      <c r="B167" s="110">
        <v>16.9</v>
      </c>
      <c r="C167" s="110">
        <v>8.45</v>
      </c>
      <c r="D167" s="110">
        <v>0.828</v>
      </c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</row>
    <row r="168" ht="15.75" customHeight="1">
      <c r="A168" s="110">
        <v>0.825</v>
      </c>
      <c r="B168" s="110">
        <v>17.0</v>
      </c>
      <c r="C168" s="110">
        <v>8.5</v>
      </c>
      <c r="D168" s="110">
        <v>0.825</v>
      </c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</row>
    <row r="169" ht="15.75" customHeight="1">
      <c r="A169" s="110">
        <v>0.822</v>
      </c>
      <c r="B169" s="110">
        <v>17.1</v>
      </c>
      <c r="C169" s="110">
        <v>8.55</v>
      </c>
      <c r="D169" s="110">
        <v>0.822</v>
      </c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</row>
    <row r="170" ht="15.75" customHeight="1">
      <c r="A170" s="110">
        <v>0.819</v>
      </c>
      <c r="B170" s="110">
        <v>17.2</v>
      </c>
      <c r="C170" s="110">
        <v>8.6</v>
      </c>
      <c r="D170" s="110">
        <v>0.819</v>
      </c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</row>
    <row r="171" ht="15.75" customHeight="1">
      <c r="A171" s="110">
        <v>0.816</v>
      </c>
      <c r="B171" s="110">
        <v>17.3</v>
      </c>
      <c r="C171" s="110">
        <v>8.65</v>
      </c>
      <c r="D171" s="110">
        <v>0.816</v>
      </c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</row>
    <row r="172" ht="15.75" customHeight="1">
      <c r="A172" s="110">
        <v>0.813</v>
      </c>
      <c r="B172" s="110">
        <v>17.4</v>
      </c>
      <c r="C172" s="110">
        <v>8.7</v>
      </c>
      <c r="D172" s="110">
        <v>0.813</v>
      </c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</row>
    <row r="173" ht="15.75" customHeight="1">
      <c r="A173" s="109">
        <v>0.81</v>
      </c>
      <c r="B173" s="109">
        <v>17.5</v>
      </c>
      <c r="C173" s="109">
        <v>8.75</v>
      </c>
      <c r="D173" s="109">
        <v>0.81</v>
      </c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</row>
    <row r="174" ht="15.75" customHeight="1">
      <c r="A174" s="110">
        <v>0.808</v>
      </c>
      <c r="B174" s="110">
        <v>17.6</v>
      </c>
      <c r="C174" s="110">
        <v>8.8</v>
      </c>
      <c r="D174" s="110">
        <v>0.808</v>
      </c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</row>
    <row r="175" ht="15.75" customHeight="1">
      <c r="A175" s="110">
        <v>0.806</v>
      </c>
      <c r="B175" s="110">
        <v>17.7</v>
      </c>
      <c r="C175" s="110">
        <v>8.85</v>
      </c>
      <c r="D175" s="110">
        <v>0.806</v>
      </c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</row>
    <row r="176" ht="15.75" customHeight="1">
      <c r="A176" s="110">
        <v>0.804</v>
      </c>
      <c r="B176" s="110">
        <v>17.8</v>
      </c>
      <c r="C176" s="110">
        <v>8.9</v>
      </c>
      <c r="D176" s="110">
        <v>0.804</v>
      </c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</row>
    <row r="177" ht="15.75" customHeight="1">
      <c r="A177" s="110">
        <v>0.802</v>
      </c>
      <c r="B177" s="110">
        <v>17.9</v>
      </c>
      <c r="C177" s="110">
        <v>8.95</v>
      </c>
      <c r="D177" s="110">
        <v>0.802</v>
      </c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</row>
    <row r="178" ht="15.75" customHeight="1">
      <c r="A178" s="110">
        <v>0.8</v>
      </c>
      <c r="B178" s="110">
        <v>18.0</v>
      </c>
      <c r="C178" s="110">
        <v>9.0</v>
      </c>
      <c r="D178" s="110">
        <v>0.8</v>
      </c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</row>
    <row r="179" ht="15.75" customHeight="1">
      <c r="A179" s="110">
        <v>0.798</v>
      </c>
      <c r="B179" s="110">
        <v>18.1</v>
      </c>
      <c r="C179" s="110">
        <v>9.05</v>
      </c>
      <c r="D179" s="110">
        <v>0.798</v>
      </c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</row>
    <row r="180" ht="15.75" customHeight="1">
      <c r="A180" s="110">
        <v>0.796</v>
      </c>
      <c r="B180" s="110">
        <v>18.2</v>
      </c>
      <c r="C180" s="110">
        <v>9.1</v>
      </c>
      <c r="D180" s="110">
        <v>0.796</v>
      </c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</row>
    <row r="181" ht="15.75" customHeight="1">
      <c r="A181" s="110">
        <v>0.794</v>
      </c>
      <c r="B181" s="110">
        <v>18.3</v>
      </c>
      <c r="C181" s="110">
        <v>9.15</v>
      </c>
      <c r="D181" s="110">
        <v>0.794</v>
      </c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</row>
    <row r="182" ht="15.75" customHeight="1">
      <c r="A182" s="110">
        <v>0.792</v>
      </c>
      <c r="B182" s="110">
        <v>18.4</v>
      </c>
      <c r="C182" s="110">
        <v>9.2</v>
      </c>
      <c r="D182" s="110">
        <v>0.792</v>
      </c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</row>
    <row r="183" ht="15.75" customHeight="1">
      <c r="A183" s="109">
        <v>0.79</v>
      </c>
      <c r="B183" s="109">
        <v>18.5</v>
      </c>
      <c r="C183" s="109">
        <v>9.25</v>
      </c>
      <c r="D183" s="109">
        <v>0.79</v>
      </c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</row>
    <row r="184" ht="15.75" customHeight="1">
      <c r="A184" s="110">
        <v>0.788</v>
      </c>
      <c r="B184" s="110">
        <v>18.6</v>
      </c>
      <c r="C184" s="110">
        <v>9.3</v>
      </c>
      <c r="D184" s="110">
        <v>0.788</v>
      </c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</row>
    <row r="185" ht="15.75" customHeight="1">
      <c r="A185" s="110">
        <v>0.786</v>
      </c>
      <c r="B185" s="110">
        <v>18.7</v>
      </c>
      <c r="C185" s="110">
        <v>9.35</v>
      </c>
      <c r="D185" s="110">
        <v>0.786</v>
      </c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</row>
    <row r="186" ht="15.75" customHeight="1">
      <c r="A186" s="110">
        <v>0.784</v>
      </c>
      <c r="B186" s="110">
        <v>18.8</v>
      </c>
      <c r="C186" s="110">
        <v>9.4</v>
      </c>
      <c r="D186" s="110">
        <v>0.784</v>
      </c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</row>
    <row r="187" ht="15.75" customHeight="1">
      <c r="A187" s="110">
        <v>0.782</v>
      </c>
      <c r="B187" s="110">
        <v>18.9</v>
      </c>
      <c r="C187" s="110">
        <v>9.45</v>
      </c>
      <c r="D187" s="110">
        <v>0.782</v>
      </c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</row>
    <row r="188" ht="15.75" customHeight="1">
      <c r="A188" s="110">
        <v>0.78</v>
      </c>
      <c r="B188" s="110">
        <v>19.0</v>
      </c>
      <c r="C188" s="110">
        <v>9.5</v>
      </c>
      <c r="D188" s="110">
        <v>0.78</v>
      </c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</row>
    <row r="189" ht="15.75" customHeight="1">
      <c r="A189" s="110">
        <v>0.778</v>
      </c>
      <c r="B189" s="110">
        <v>19.1</v>
      </c>
      <c r="C189" s="110">
        <v>9.55</v>
      </c>
      <c r="D189" s="110">
        <v>0.778</v>
      </c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</row>
    <row r="190" ht="15.75" customHeight="1">
      <c r="A190" s="110">
        <v>0.776</v>
      </c>
      <c r="B190" s="110">
        <v>19.2</v>
      </c>
      <c r="C190" s="110">
        <v>9.6</v>
      </c>
      <c r="D190" s="110">
        <v>0.776</v>
      </c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</row>
    <row r="191" ht="15.75" customHeight="1">
      <c r="A191" s="110">
        <v>0.774</v>
      </c>
      <c r="B191" s="110">
        <v>19.3</v>
      </c>
      <c r="C191" s="110">
        <v>9.65</v>
      </c>
      <c r="D191" s="110">
        <v>0.774</v>
      </c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</row>
    <row r="192" ht="15.75" customHeight="1">
      <c r="A192" s="110">
        <v>0.772</v>
      </c>
      <c r="B192" s="110">
        <v>19.4</v>
      </c>
      <c r="C192" s="110">
        <v>9.7</v>
      </c>
      <c r="D192" s="110">
        <v>0.772</v>
      </c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</row>
    <row r="193" ht="15.75" customHeight="1">
      <c r="A193" s="109">
        <v>0.77</v>
      </c>
      <c r="B193" s="109">
        <v>19.5</v>
      </c>
      <c r="C193" s="109">
        <v>9.75</v>
      </c>
      <c r="D193" s="109">
        <v>0.77</v>
      </c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</row>
    <row r="194" ht="15.75" customHeight="1">
      <c r="A194" s="110">
        <v>0.768</v>
      </c>
      <c r="B194" s="110">
        <v>19.6</v>
      </c>
      <c r="C194" s="110">
        <v>9.8</v>
      </c>
      <c r="D194" s="110">
        <v>0.768</v>
      </c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</row>
    <row r="195" ht="15.75" customHeight="1">
      <c r="A195" s="110">
        <v>0.766</v>
      </c>
      <c r="B195" s="110">
        <v>19.7</v>
      </c>
      <c r="C195" s="110">
        <v>9.85</v>
      </c>
      <c r="D195" s="110">
        <v>0.766</v>
      </c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</row>
    <row r="196" ht="15.75" customHeight="1">
      <c r="A196" s="110">
        <v>0.764</v>
      </c>
      <c r="B196" s="110">
        <v>19.8</v>
      </c>
      <c r="C196" s="110">
        <v>9.9</v>
      </c>
      <c r="D196" s="110">
        <v>0.764</v>
      </c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</row>
    <row r="197" ht="15.75" customHeight="1">
      <c r="A197" s="110">
        <v>0.762</v>
      </c>
      <c r="B197" s="110">
        <v>19.9</v>
      </c>
      <c r="C197" s="110">
        <v>9.95</v>
      </c>
      <c r="D197" s="110">
        <v>0.762</v>
      </c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</row>
    <row r="198" ht="15.75" customHeight="1">
      <c r="A198" s="110">
        <v>0.76</v>
      </c>
      <c r="B198" s="110">
        <v>20.0</v>
      </c>
      <c r="C198" s="110">
        <v>10.0</v>
      </c>
      <c r="D198" s="110">
        <v>0.76</v>
      </c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</row>
    <row r="199" ht="15.75" customHeight="1">
      <c r="A199" s="110">
        <v>0.758</v>
      </c>
      <c r="B199" s="110">
        <v>20.1</v>
      </c>
      <c r="C199" s="110">
        <v>10.05</v>
      </c>
      <c r="D199" s="110">
        <v>0.758</v>
      </c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</row>
    <row r="200" ht="15.75" customHeight="1">
      <c r="A200" s="110">
        <v>0.756</v>
      </c>
      <c r="B200" s="110">
        <v>20.2</v>
      </c>
      <c r="C200" s="110">
        <v>10.1</v>
      </c>
      <c r="D200" s="110">
        <v>0.756</v>
      </c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</row>
    <row r="201" ht="15.75" customHeight="1">
      <c r="A201" s="110">
        <v>0.754</v>
      </c>
      <c r="B201" s="110">
        <v>20.3</v>
      </c>
      <c r="C201" s="110">
        <v>10.15</v>
      </c>
      <c r="D201" s="110">
        <v>0.754</v>
      </c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</row>
    <row r="202" ht="15.75" customHeight="1">
      <c r="A202" s="110">
        <v>0.752</v>
      </c>
      <c r="B202" s="110">
        <v>20.4</v>
      </c>
      <c r="C202" s="110">
        <v>10.2</v>
      </c>
      <c r="D202" s="110">
        <v>0.752</v>
      </c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</row>
    <row r="203" ht="15.75" customHeight="1">
      <c r="A203" s="109">
        <v>0.75</v>
      </c>
      <c r="B203" s="109">
        <v>20.5</v>
      </c>
      <c r="C203" s="109">
        <v>10.25</v>
      </c>
      <c r="D203" s="109">
        <v>0.75</v>
      </c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</row>
    <row r="204" ht="15.75" customHeight="1">
      <c r="A204" s="110">
        <v>0.748</v>
      </c>
      <c r="B204" s="110">
        <v>20.6</v>
      </c>
      <c r="C204" s="110">
        <v>10.3</v>
      </c>
      <c r="D204" s="110">
        <v>0.748</v>
      </c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</row>
    <row r="205" ht="15.75" customHeight="1">
      <c r="A205" s="110">
        <v>0.746</v>
      </c>
      <c r="B205" s="110">
        <v>20.7</v>
      </c>
      <c r="C205" s="110">
        <v>10.35</v>
      </c>
      <c r="D205" s="110">
        <v>0.746</v>
      </c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</row>
    <row r="206" ht="15.75" customHeight="1">
      <c r="A206" s="110">
        <v>0.744</v>
      </c>
      <c r="B206" s="110">
        <v>20.8</v>
      </c>
      <c r="C206" s="110">
        <v>10.4</v>
      </c>
      <c r="D206" s="110">
        <v>0.744</v>
      </c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</row>
    <row r="207" ht="15.75" customHeight="1">
      <c r="A207" s="110">
        <v>0.742</v>
      </c>
      <c r="B207" s="110">
        <v>20.9</v>
      </c>
      <c r="C207" s="110">
        <v>10.45</v>
      </c>
      <c r="D207" s="110">
        <v>0.742</v>
      </c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</row>
    <row r="208" ht="15.75" customHeight="1">
      <c r="A208" s="110">
        <v>0.74</v>
      </c>
      <c r="B208" s="110">
        <v>21.0</v>
      </c>
      <c r="C208" s="110">
        <v>10.5</v>
      </c>
      <c r="D208" s="110">
        <v>0.74</v>
      </c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</row>
    <row r="209" ht="15.75" customHeight="1">
      <c r="A209" s="110">
        <v>0.738</v>
      </c>
      <c r="B209" s="110">
        <v>21.1</v>
      </c>
      <c r="C209" s="110">
        <v>10.55</v>
      </c>
      <c r="D209" s="110">
        <v>0.738</v>
      </c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</row>
    <row r="210" ht="15.75" customHeight="1">
      <c r="A210" s="110">
        <v>0.736</v>
      </c>
      <c r="B210" s="110">
        <v>21.2</v>
      </c>
      <c r="C210" s="110">
        <v>10.6</v>
      </c>
      <c r="D210" s="110">
        <v>0.736</v>
      </c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</row>
    <row r="211" ht="15.75" customHeight="1">
      <c r="A211" s="110">
        <v>0.734</v>
      </c>
      <c r="B211" s="110">
        <v>21.3</v>
      </c>
      <c r="C211" s="110">
        <v>10.65</v>
      </c>
      <c r="D211" s="110">
        <v>0.734</v>
      </c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</row>
    <row r="212" ht="15.75" customHeight="1">
      <c r="A212" s="110">
        <v>0.732</v>
      </c>
      <c r="B212" s="110">
        <v>21.4</v>
      </c>
      <c r="C212" s="110">
        <v>10.7</v>
      </c>
      <c r="D212" s="110">
        <v>0.732</v>
      </c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</row>
    <row r="213" ht="15.75" customHeight="1">
      <c r="A213" s="109">
        <v>0.73</v>
      </c>
      <c r="B213" s="109">
        <v>21.5</v>
      </c>
      <c r="C213" s="109">
        <v>10.75</v>
      </c>
      <c r="D213" s="109">
        <v>0.73</v>
      </c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</row>
    <row r="214" ht="15.75" customHeight="1">
      <c r="A214" s="110">
        <v>0.728</v>
      </c>
      <c r="B214" s="110">
        <v>21.6</v>
      </c>
      <c r="C214" s="110">
        <v>10.8</v>
      </c>
      <c r="D214" s="110">
        <v>0.728</v>
      </c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</row>
    <row r="215" ht="15.75" customHeight="1">
      <c r="A215" s="110">
        <v>0.726</v>
      </c>
      <c r="B215" s="110">
        <v>21.7</v>
      </c>
      <c r="C215" s="110">
        <v>10.85</v>
      </c>
      <c r="D215" s="110">
        <v>0.726</v>
      </c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</row>
    <row r="216" ht="15.75" customHeight="1">
      <c r="A216" s="110">
        <v>0.724</v>
      </c>
      <c r="B216" s="110">
        <v>21.8</v>
      </c>
      <c r="C216" s="110">
        <v>10.9</v>
      </c>
      <c r="D216" s="110">
        <v>0.724</v>
      </c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</row>
    <row r="217" ht="15.75" customHeight="1">
      <c r="A217" s="110">
        <v>0.722</v>
      </c>
      <c r="B217" s="110">
        <v>21.9</v>
      </c>
      <c r="C217" s="110">
        <v>10.95</v>
      </c>
      <c r="D217" s="110">
        <v>0.722</v>
      </c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</row>
    <row r="218" ht="15.75" customHeight="1">
      <c r="A218" s="110">
        <v>0.72</v>
      </c>
      <c r="B218" s="110">
        <v>22.0</v>
      </c>
      <c r="C218" s="110">
        <v>11.0</v>
      </c>
      <c r="D218" s="110">
        <v>0.72</v>
      </c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</row>
    <row r="219" ht="15.75" customHeight="1">
      <c r="A219" s="110">
        <v>0.718</v>
      </c>
      <c r="B219" s="110">
        <v>22.1</v>
      </c>
      <c r="C219" s="110">
        <v>11.05</v>
      </c>
      <c r="D219" s="110">
        <v>0.718</v>
      </c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7"/>
      <c r="U219" s="107"/>
      <c r="V219" s="107"/>
    </row>
    <row r="220" ht="15.75" customHeight="1">
      <c r="A220" s="110">
        <v>0.716</v>
      </c>
      <c r="B220" s="110">
        <v>22.2</v>
      </c>
      <c r="C220" s="110">
        <v>11.1</v>
      </c>
      <c r="D220" s="110">
        <v>0.716</v>
      </c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</row>
    <row r="221" ht="15.75" customHeight="1">
      <c r="A221" s="110">
        <v>0.714</v>
      </c>
      <c r="B221" s="110">
        <v>22.3</v>
      </c>
      <c r="C221" s="110">
        <v>11.15</v>
      </c>
      <c r="D221" s="110">
        <v>0.714</v>
      </c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  <c r="V221" s="107"/>
    </row>
    <row r="222" ht="15.75" customHeight="1">
      <c r="A222" s="110">
        <v>0.712</v>
      </c>
      <c r="B222" s="110">
        <v>22.4</v>
      </c>
      <c r="C222" s="110">
        <v>11.2</v>
      </c>
      <c r="D222" s="110">
        <v>0.712</v>
      </c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</row>
    <row r="223" ht="15.75" customHeight="1">
      <c r="A223" s="109">
        <v>0.71</v>
      </c>
      <c r="B223" s="109">
        <v>22.5</v>
      </c>
      <c r="C223" s="109">
        <v>11.25</v>
      </c>
      <c r="D223" s="109">
        <v>0.71</v>
      </c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</row>
    <row r="224" ht="15.75" customHeight="1">
      <c r="A224" s="110">
        <v>0.709</v>
      </c>
      <c r="B224" s="110">
        <v>22.6</v>
      </c>
      <c r="C224" s="110">
        <v>11.3</v>
      </c>
      <c r="D224" s="110">
        <v>0.709</v>
      </c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</row>
    <row r="225" ht="15.75" customHeight="1">
      <c r="A225" s="110">
        <v>0.708</v>
      </c>
      <c r="B225" s="110">
        <v>22.7</v>
      </c>
      <c r="C225" s="110">
        <v>11.35</v>
      </c>
      <c r="D225" s="110">
        <v>0.708</v>
      </c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</row>
    <row r="226" ht="15.75" customHeight="1">
      <c r="A226" s="110">
        <v>0.707</v>
      </c>
      <c r="B226" s="110">
        <v>22.8</v>
      </c>
      <c r="C226" s="110">
        <v>11.4</v>
      </c>
      <c r="D226" s="110">
        <v>0.707</v>
      </c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</row>
    <row r="227" ht="15.75" customHeight="1">
      <c r="A227" s="110">
        <v>0.706</v>
      </c>
      <c r="B227" s="110">
        <v>22.9</v>
      </c>
      <c r="C227" s="110">
        <v>11.45</v>
      </c>
      <c r="D227" s="110">
        <v>0.706</v>
      </c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</row>
    <row r="228" ht="15.75" customHeight="1">
      <c r="A228" s="110">
        <v>0.705</v>
      </c>
      <c r="B228" s="110">
        <v>23.0</v>
      </c>
      <c r="C228" s="110">
        <v>11.5</v>
      </c>
      <c r="D228" s="110">
        <v>0.705</v>
      </c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</row>
    <row r="229" ht="15.75" customHeight="1">
      <c r="A229" s="110">
        <v>0.704</v>
      </c>
      <c r="B229" s="110">
        <v>23.1</v>
      </c>
      <c r="C229" s="110">
        <v>11.55</v>
      </c>
      <c r="D229" s="110">
        <v>0.704</v>
      </c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</row>
    <row r="230" ht="15.75" customHeight="1">
      <c r="A230" s="110">
        <v>0.703</v>
      </c>
      <c r="B230" s="110">
        <v>23.2</v>
      </c>
      <c r="C230" s="110">
        <v>11.6</v>
      </c>
      <c r="D230" s="110">
        <v>0.703</v>
      </c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</row>
    <row r="231" ht="15.75" customHeight="1">
      <c r="A231" s="110">
        <v>0.702</v>
      </c>
      <c r="B231" s="110">
        <v>23.3</v>
      </c>
      <c r="C231" s="110">
        <v>11.65</v>
      </c>
      <c r="D231" s="110">
        <v>0.702</v>
      </c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</row>
    <row r="232" ht="15.75" customHeight="1">
      <c r="A232" s="110">
        <v>0.701</v>
      </c>
      <c r="B232" s="110">
        <v>23.4</v>
      </c>
      <c r="C232" s="110">
        <v>11.7</v>
      </c>
      <c r="D232" s="110">
        <v>0.701</v>
      </c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</row>
    <row r="233" ht="15.75" customHeight="1">
      <c r="A233" s="109">
        <v>0.7</v>
      </c>
      <c r="B233" s="109">
        <v>23.5</v>
      </c>
      <c r="C233" s="109">
        <v>11.75</v>
      </c>
      <c r="D233" s="109">
        <v>0.7</v>
      </c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</row>
    <row r="234" ht="15.75" customHeight="1">
      <c r="A234" s="110">
        <v>0.699</v>
      </c>
      <c r="B234" s="110">
        <v>23.6</v>
      </c>
      <c r="C234" s="110">
        <v>11.8</v>
      </c>
      <c r="D234" s="110">
        <v>0.699</v>
      </c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</row>
    <row r="235" ht="15.75" customHeight="1">
      <c r="A235" s="110">
        <v>0.698</v>
      </c>
      <c r="B235" s="110">
        <v>23.7</v>
      </c>
      <c r="C235" s="110">
        <v>11.85</v>
      </c>
      <c r="D235" s="110">
        <v>0.698</v>
      </c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</row>
    <row r="236" ht="15.75" customHeight="1">
      <c r="A236" s="110">
        <v>0.697</v>
      </c>
      <c r="B236" s="110">
        <v>23.8</v>
      </c>
      <c r="C236" s="110">
        <v>11.9</v>
      </c>
      <c r="D236" s="110">
        <v>0.697</v>
      </c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</row>
    <row r="237" ht="15.75" customHeight="1">
      <c r="A237" s="110">
        <v>0.696</v>
      </c>
      <c r="B237" s="110">
        <v>23.9</v>
      </c>
      <c r="C237" s="110">
        <v>11.95</v>
      </c>
      <c r="D237" s="110">
        <v>0.696</v>
      </c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</row>
    <row r="238" ht="15.75" customHeight="1">
      <c r="A238" s="110">
        <v>0.695</v>
      </c>
      <c r="B238" s="110">
        <v>24.0</v>
      </c>
      <c r="C238" s="110">
        <v>12.0</v>
      </c>
      <c r="D238" s="110">
        <v>0.695</v>
      </c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</row>
    <row r="239" ht="15.75" customHeight="1">
      <c r="A239" s="110">
        <v>0.694</v>
      </c>
      <c r="B239" s="110">
        <v>24.1</v>
      </c>
      <c r="C239" s="110">
        <v>12.05</v>
      </c>
      <c r="D239" s="110">
        <v>0.694</v>
      </c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</row>
    <row r="240" ht="15.75" customHeight="1">
      <c r="A240" s="110">
        <v>0.693</v>
      </c>
      <c r="B240" s="110">
        <v>24.2</v>
      </c>
      <c r="C240" s="110">
        <v>12.1</v>
      </c>
      <c r="D240" s="110">
        <v>0.693</v>
      </c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</row>
    <row r="241" ht="15.75" customHeight="1">
      <c r="A241" s="110">
        <v>0.692</v>
      </c>
      <c r="B241" s="110">
        <v>24.3</v>
      </c>
      <c r="C241" s="110">
        <v>12.15</v>
      </c>
      <c r="D241" s="110">
        <v>0.692</v>
      </c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</row>
    <row r="242" ht="15.75" customHeight="1">
      <c r="A242" s="110">
        <v>0.691</v>
      </c>
      <c r="B242" s="110">
        <v>24.4</v>
      </c>
      <c r="C242" s="110">
        <v>12.2</v>
      </c>
      <c r="D242" s="110">
        <v>0.691</v>
      </c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</row>
    <row r="243" ht="15.75" customHeight="1">
      <c r="A243" s="109">
        <v>0.69</v>
      </c>
      <c r="B243" s="109">
        <v>24.5</v>
      </c>
      <c r="C243" s="109">
        <v>12.25</v>
      </c>
      <c r="D243" s="109">
        <v>0.69</v>
      </c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</row>
    <row r="244" ht="15.75" customHeight="1">
      <c r="A244" s="110">
        <v>0.688</v>
      </c>
      <c r="B244" s="110">
        <v>24.6</v>
      </c>
      <c r="C244" s="110">
        <v>12.3</v>
      </c>
      <c r="D244" s="110">
        <v>0.688</v>
      </c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</row>
    <row r="245" ht="15.75" customHeight="1">
      <c r="A245" s="110">
        <v>0.686</v>
      </c>
      <c r="B245" s="110">
        <v>24.7</v>
      </c>
      <c r="C245" s="110">
        <v>12.35</v>
      </c>
      <c r="D245" s="110">
        <v>0.686</v>
      </c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</row>
    <row r="246" ht="15.75" customHeight="1">
      <c r="A246" s="110">
        <v>0.684</v>
      </c>
      <c r="B246" s="110">
        <v>24.8</v>
      </c>
      <c r="C246" s="110">
        <v>12.4</v>
      </c>
      <c r="D246" s="110">
        <v>0.684</v>
      </c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</row>
    <row r="247" ht="15.75" customHeight="1">
      <c r="A247" s="110">
        <v>0.682</v>
      </c>
      <c r="B247" s="110">
        <v>24.9</v>
      </c>
      <c r="C247" s="110">
        <v>12.45</v>
      </c>
      <c r="D247" s="110">
        <v>0.682</v>
      </c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</row>
    <row r="248" ht="15.75" customHeight="1">
      <c r="A248" s="110">
        <v>0.68</v>
      </c>
      <c r="B248" s="110">
        <v>25.0</v>
      </c>
      <c r="C248" s="110">
        <v>12.5</v>
      </c>
      <c r="D248" s="110">
        <v>0.68</v>
      </c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</row>
    <row r="249" ht="15.75" customHeight="1">
      <c r="A249" s="110">
        <v>0.678</v>
      </c>
      <c r="B249" s="110">
        <v>25.1</v>
      </c>
      <c r="C249" s="110">
        <v>12.55</v>
      </c>
      <c r="D249" s="110">
        <v>0.678</v>
      </c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</row>
    <row r="250" ht="15.75" customHeight="1">
      <c r="A250" s="110">
        <v>0.676</v>
      </c>
      <c r="B250" s="110">
        <v>25.2</v>
      </c>
      <c r="C250" s="110">
        <v>12.6</v>
      </c>
      <c r="D250" s="110">
        <v>0.676</v>
      </c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</row>
    <row r="251" ht="15.75" customHeight="1">
      <c r="A251" s="110">
        <v>0.674</v>
      </c>
      <c r="B251" s="110">
        <v>25.3</v>
      </c>
      <c r="C251" s="110">
        <v>12.65</v>
      </c>
      <c r="D251" s="110">
        <v>0.674</v>
      </c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</row>
    <row r="252" ht="15.75" customHeight="1">
      <c r="A252" s="110">
        <v>0.672</v>
      </c>
      <c r="B252" s="110">
        <v>25.4</v>
      </c>
      <c r="C252" s="110">
        <v>12.7</v>
      </c>
      <c r="D252" s="110">
        <v>0.672</v>
      </c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</row>
    <row r="253" ht="15.75" customHeight="1">
      <c r="A253" s="109">
        <v>0.67</v>
      </c>
      <c r="B253" s="109">
        <v>25.5</v>
      </c>
      <c r="C253" s="109">
        <v>12.75</v>
      </c>
      <c r="D253" s="109">
        <v>0.67</v>
      </c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</row>
    <row r="254" ht="15.75" customHeight="1">
      <c r="A254" s="110">
        <v>0.668</v>
      </c>
      <c r="B254" s="110">
        <v>25.65</v>
      </c>
      <c r="C254" s="110">
        <v>12.825</v>
      </c>
      <c r="D254" s="110">
        <v>0.668</v>
      </c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</row>
    <row r="255" ht="15.75" customHeight="1">
      <c r="A255" s="110">
        <v>0.666</v>
      </c>
      <c r="B255" s="110">
        <v>25.8</v>
      </c>
      <c r="C255" s="110">
        <v>12.9</v>
      </c>
      <c r="D255" s="110">
        <v>0.666</v>
      </c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</row>
    <row r="256" ht="15.75" customHeight="1">
      <c r="A256" s="110">
        <v>0.664</v>
      </c>
      <c r="B256" s="110">
        <v>25.95</v>
      </c>
      <c r="C256" s="110">
        <v>12.975</v>
      </c>
      <c r="D256" s="110">
        <v>0.664</v>
      </c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</row>
    <row r="257" ht="15.75" customHeight="1">
      <c r="A257" s="110">
        <v>0.662</v>
      </c>
      <c r="B257" s="110">
        <v>26.1</v>
      </c>
      <c r="C257" s="110">
        <v>13.05</v>
      </c>
      <c r="D257" s="110">
        <v>0.662</v>
      </c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</row>
    <row r="258" ht="15.75" customHeight="1">
      <c r="A258" s="110">
        <v>0.66</v>
      </c>
      <c r="B258" s="110">
        <v>26.25</v>
      </c>
      <c r="C258" s="110">
        <v>13.125</v>
      </c>
      <c r="D258" s="110">
        <v>0.66</v>
      </c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</row>
    <row r="259" ht="15.75" customHeight="1">
      <c r="A259" s="110">
        <v>0.658</v>
      </c>
      <c r="B259" s="110">
        <v>26.4</v>
      </c>
      <c r="C259" s="110">
        <v>13.2</v>
      </c>
      <c r="D259" s="110">
        <v>0.658</v>
      </c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</row>
    <row r="260" ht="15.75" customHeight="1">
      <c r="A260" s="110">
        <v>0.656</v>
      </c>
      <c r="B260" s="110">
        <v>26.55</v>
      </c>
      <c r="C260" s="110">
        <v>13.275</v>
      </c>
      <c r="D260" s="110">
        <v>0.656</v>
      </c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</row>
    <row r="261" ht="15.75" customHeight="1">
      <c r="A261" s="110">
        <v>0.654</v>
      </c>
      <c r="B261" s="110">
        <v>26.7</v>
      </c>
      <c r="C261" s="110">
        <v>13.35</v>
      </c>
      <c r="D261" s="110">
        <v>0.654</v>
      </c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</row>
    <row r="262" ht="15.75" customHeight="1">
      <c r="A262" s="110">
        <v>0.652</v>
      </c>
      <c r="B262" s="110">
        <v>26.85</v>
      </c>
      <c r="C262" s="110">
        <v>13.425</v>
      </c>
      <c r="D262" s="110">
        <v>0.652</v>
      </c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</row>
    <row r="263" ht="15.75" customHeight="1">
      <c r="A263" s="109">
        <v>0.65</v>
      </c>
      <c r="B263" s="109">
        <v>27.0</v>
      </c>
      <c r="C263" s="109">
        <v>13.5</v>
      </c>
      <c r="D263" s="109">
        <v>0.65</v>
      </c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</row>
    <row r="264" ht="15.75" customHeight="1">
      <c r="A264" s="110">
        <v>0.647</v>
      </c>
      <c r="B264" s="110">
        <v>27.2</v>
      </c>
      <c r="C264" s="110">
        <v>13.6</v>
      </c>
      <c r="D264" s="110">
        <v>0.647</v>
      </c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</row>
    <row r="265" ht="15.75" customHeight="1">
      <c r="A265" s="110">
        <v>0.644</v>
      </c>
      <c r="B265" s="110">
        <v>27.4</v>
      </c>
      <c r="C265" s="110">
        <v>13.7</v>
      </c>
      <c r="D265" s="110">
        <v>0.644</v>
      </c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7"/>
      <c r="U265" s="107"/>
      <c r="V265" s="107"/>
    </row>
    <row r="266" ht="15.75" customHeight="1">
      <c r="A266" s="110">
        <v>0.641</v>
      </c>
      <c r="B266" s="110">
        <v>27.6</v>
      </c>
      <c r="C266" s="110">
        <v>13.8</v>
      </c>
      <c r="D266" s="110">
        <v>0.641</v>
      </c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</row>
    <row r="267" ht="15.75" customHeight="1">
      <c r="A267" s="110">
        <v>0.638</v>
      </c>
      <c r="B267" s="110">
        <v>27.8</v>
      </c>
      <c r="C267" s="110">
        <v>13.9</v>
      </c>
      <c r="D267" s="110">
        <v>0.638</v>
      </c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</row>
    <row r="268" ht="15.75" customHeight="1">
      <c r="A268" s="110">
        <v>0.635</v>
      </c>
      <c r="B268" s="110">
        <v>28.0</v>
      </c>
      <c r="C268" s="110">
        <v>14.0</v>
      </c>
      <c r="D268" s="110">
        <v>0.635</v>
      </c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</row>
    <row r="269" ht="15.75" customHeight="1">
      <c r="A269" s="110">
        <v>0.632</v>
      </c>
      <c r="B269" s="110">
        <v>28.2</v>
      </c>
      <c r="C269" s="110">
        <v>14.1</v>
      </c>
      <c r="D269" s="110">
        <v>0.632</v>
      </c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</row>
    <row r="270" ht="15.75" customHeight="1">
      <c r="A270" s="110">
        <v>0.629</v>
      </c>
      <c r="B270" s="110">
        <v>28.4</v>
      </c>
      <c r="C270" s="110">
        <v>14.2</v>
      </c>
      <c r="D270" s="110">
        <v>0.629</v>
      </c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</row>
    <row r="271" ht="15.75" customHeight="1">
      <c r="A271" s="110">
        <v>0.626</v>
      </c>
      <c r="B271" s="110">
        <v>28.6</v>
      </c>
      <c r="C271" s="110">
        <v>14.3</v>
      </c>
      <c r="D271" s="110">
        <v>0.626</v>
      </c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</row>
    <row r="272" ht="15.75" customHeight="1">
      <c r="A272" s="110">
        <v>0.623</v>
      </c>
      <c r="B272" s="110">
        <v>28.8</v>
      </c>
      <c r="C272" s="110">
        <v>14.4</v>
      </c>
      <c r="D272" s="110">
        <v>0.623</v>
      </c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</row>
    <row r="273" ht="15.75" customHeight="1">
      <c r="A273" s="109">
        <v>0.62</v>
      </c>
      <c r="B273" s="109">
        <v>29.0</v>
      </c>
      <c r="C273" s="109">
        <v>14.5</v>
      </c>
      <c r="D273" s="109">
        <v>0.62</v>
      </c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</row>
    <row r="274" ht="15.75" customHeight="1">
      <c r="A274" s="110">
        <v>0.618</v>
      </c>
      <c r="B274" s="110">
        <v>29.2</v>
      </c>
      <c r="C274" s="110">
        <v>14.6</v>
      </c>
      <c r="D274" s="110">
        <v>0.618</v>
      </c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</row>
    <row r="275" ht="15.75" customHeight="1">
      <c r="A275" s="110">
        <v>0.616</v>
      </c>
      <c r="B275" s="110">
        <v>29.4</v>
      </c>
      <c r="C275" s="110">
        <v>14.7</v>
      </c>
      <c r="D275" s="110">
        <v>0.616</v>
      </c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</row>
    <row r="276" ht="15.75" customHeight="1">
      <c r="A276" s="110">
        <v>0.614</v>
      </c>
      <c r="B276" s="110">
        <v>29.6</v>
      </c>
      <c r="C276" s="110">
        <v>14.8</v>
      </c>
      <c r="D276" s="110">
        <v>0.614</v>
      </c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7"/>
      <c r="U276" s="107"/>
      <c r="V276" s="107"/>
    </row>
    <row r="277" ht="15.75" customHeight="1">
      <c r="A277" s="110">
        <v>0.612</v>
      </c>
      <c r="B277" s="110">
        <v>29.8</v>
      </c>
      <c r="C277" s="110">
        <v>14.9</v>
      </c>
      <c r="D277" s="110">
        <v>0.612</v>
      </c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7"/>
    </row>
    <row r="278" ht="15.75" customHeight="1">
      <c r="A278" s="110">
        <v>0.61</v>
      </c>
      <c r="B278" s="110">
        <v>30.0</v>
      </c>
      <c r="C278" s="110">
        <v>15.0</v>
      </c>
      <c r="D278" s="110">
        <v>0.61</v>
      </c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7"/>
      <c r="U278" s="107"/>
      <c r="V278" s="107"/>
    </row>
    <row r="279" ht="15.75" customHeight="1">
      <c r="A279" s="110">
        <v>0.608</v>
      </c>
      <c r="B279" s="110">
        <v>30.2</v>
      </c>
      <c r="C279" s="110">
        <v>15.1</v>
      </c>
      <c r="D279" s="110">
        <v>0.608</v>
      </c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7"/>
      <c r="U279" s="107"/>
      <c r="V279" s="107"/>
    </row>
    <row r="280" ht="15.75" customHeight="1">
      <c r="A280" s="110">
        <v>0.606</v>
      </c>
      <c r="B280" s="110">
        <v>30.4</v>
      </c>
      <c r="C280" s="110">
        <v>15.2</v>
      </c>
      <c r="D280" s="110">
        <v>0.606</v>
      </c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</row>
    <row r="281" ht="15.75" customHeight="1">
      <c r="A281" s="110">
        <v>0.604</v>
      </c>
      <c r="B281" s="110">
        <v>30.6</v>
      </c>
      <c r="C281" s="110">
        <v>15.3</v>
      </c>
      <c r="D281" s="110">
        <v>0.604</v>
      </c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7"/>
      <c r="U281" s="107"/>
      <c r="V281" s="107"/>
    </row>
    <row r="282" ht="15.75" customHeight="1">
      <c r="A282" s="110">
        <v>0.602</v>
      </c>
      <c r="B282" s="110">
        <v>30.8</v>
      </c>
      <c r="C282" s="110">
        <v>15.4</v>
      </c>
      <c r="D282" s="110">
        <v>0.602</v>
      </c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7"/>
      <c r="U282" s="107"/>
      <c r="V282" s="107"/>
    </row>
    <row r="283" ht="15.75" customHeight="1">
      <c r="A283" s="109">
        <v>0.6</v>
      </c>
      <c r="B283" s="109">
        <v>31.0</v>
      </c>
      <c r="C283" s="109">
        <v>15.5</v>
      </c>
      <c r="D283" s="109">
        <v>0.6</v>
      </c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7"/>
      <c r="U283" s="107"/>
      <c r="V283" s="107"/>
    </row>
    <row r="284" ht="15.75" customHeight="1">
      <c r="A284" s="110">
        <v>0.598</v>
      </c>
      <c r="B284" s="110">
        <v>31.2</v>
      </c>
      <c r="C284" s="110">
        <v>15.6</v>
      </c>
      <c r="D284" s="110">
        <v>0.598</v>
      </c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7"/>
      <c r="U284" s="107"/>
      <c r="V284" s="107"/>
    </row>
    <row r="285" ht="15.75" customHeight="1">
      <c r="A285" s="110">
        <v>0.596</v>
      </c>
      <c r="B285" s="110">
        <v>31.4</v>
      </c>
      <c r="C285" s="110">
        <v>15.7</v>
      </c>
      <c r="D285" s="110">
        <v>0.596</v>
      </c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07"/>
      <c r="U285" s="107"/>
      <c r="V285" s="107"/>
    </row>
    <row r="286" ht="15.75" customHeight="1">
      <c r="A286" s="110">
        <v>0.594</v>
      </c>
      <c r="B286" s="110">
        <v>31.6</v>
      </c>
      <c r="C286" s="110">
        <v>15.8</v>
      </c>
      <c r="D286" s="110">
        <v>0.594</v>
      </c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7"/>
      <c r="U286" s="107"/>
      <c r="V286" s="107"/>
    </row>
    <row r="287" ht="15.75" customHeight="1">
      <c r="A287" s="110">
        <v>0.592</v>
      </c>
      <c r="B287" s="110">
        <v>31.8</v>
      </c>
      <c r="C287" s="110">
        <v>15.9</v>
      </c>
      <c r="D287" s="110">
        <v>0.592</v>
      </c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07"/>
      <c r="U287" s="107"/>
      <c r="V287" s="107"/>
    </row>
    <row r="288" ht="15.75" customHeight="1">
      <c r="A288" s="110">
        <v>0.59</v>
      </c>
      <c r="B288" s="110">
        <v>32.0</v>
      </c>
      <c r="C288" s="110">
        <v>16.0</v>
      </c>
      <c r="D288" s="110">
        <v>0.59</v>
      </c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7"/>
    </row>
    <row r="289" ht="15.75" customHeight="1">
      <c r="A289" s="110">
        <v>0.588</v>
      </c>
      <c r="B289" s="110">
        <v>32.2</v>
      </c>
      <c r="C289" s="110">
        <v>16.1</v>
      </c>
      <c r="D289" s="110">
        <v>0.588</v>
      </c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</row>
    <row r="290" ht="15.75" customHeight="1">
      <c r="A290" s="110">
        <v>0.586</v>
      </c>
      <c r="B290" s="110">
        <v>32.4</v>
      </c>
      <c r="C290" s="110">
        <v>16.2</v>
      </c>
      <c r="D290" s="110">
        <v>0.586</v>
      </c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</row>
    <row r="291" ht="15.75" customHeight="1">
      <c r="A291" s="110">
        <v>0.584</v>
      </c>
      <c r="B291" s="110">
        <v>32.6</v>
      </c>
      <c r="C291" s="110">
        <v>16.3</v>
      </c>
      <c r="D291" s="110">
        <v>0.584</v>
      </c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107"/>
    </row>
    <row r="292" ht="15.75" customHeight="1">
      <c r="A292" s="110">
        <v>0.582</v>
      </c>
      <c r="B292" s="110">
        <v>32.8</v>
      </c>
      <c r="C292" s="110">
        <v>16.4</v>
      </c>
      <c r="D292" s="110">
        <v>0.582</v>
      </c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7"/>
      <c r="U292" s="107"/>
      <c r="V292" s="107"/>
    </row>
    <row r="293" ht="15.75" customHeight="1">
      <c r="A293" s="109">
        <v>0.58</v>
      </c>
      <c r="B293" s="109">
        <v>33.0</v>
      </c>
      <c r="C293" s="109">
        <v>16.5</v>
      </c>
      <c r="D293" s="109">
        <v>0.58</v>
      </c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07"/>
      <c r="U293" s="107"/>
      <c r="V293" s="107"/>
    </row>
    <row r="294" ht="15.75" customHeight="1">
      <c r="A294" s="110">
        <v>0.578</v>
      </c>
      <c r="B294" s="110">
        <v>33.2</v>
      </c>
      <c r="C294" s="110">
        <v>16.6</v>
      </c>
      <c r="D294" s="110">
        <v>0.578</v>
      </c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</row>
    <row r="295" ht="15.75" customHeight="1">
      <c r="A295" s="110">
        <v>0.576</v>
      </c>
      <c r="B295" s="110">
        <v>33.4</v>
      </c>
      <c r="C295" s="110">
        <v>16.7</v>
      </c>
      <c r="D295" s="110">
        <v>0.576</v>
      </c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07"/>
      <c r="U295" s="107"/>
      <c r="V295" s="107"/>
    </row>
    <row r="296" ht="15.75" customHeight="1">
      <c r="A296" s="110">
        <v>0.574</v>
      </c>
      <c r="B296" s="110">
        <v>33.6</v>
      </c>
      <c r="C296" s="110">
        <v>16.8</v>
      </c>
      <c r="D296" s="110">
        <v>0.574</v>
      </c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07"/>
      <c r="U296" s="107"/>
      <c r="V296" s="107"/>
    </row>
    <row r="297" ht="15.75" customHeight="1">
      <c r="A297" s="110">
        <v>0.572</v>
      </c>
      <c r="B297" s="110">
        <v>33.8</v>
      </c>
      <c r="C297" s="110">
        <v>16.9</v>
      </c>
      <c r="D297" s="110">
        <v>0.572</v>
      </c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07"/>
      <c r="U297" s="107"/>
      <c r="V297" s="107"/>
    </row>
    <row r="298" ht="15.75" customHeight="1">
      <c r="A298" s="110">
        <v>0.57</v>
      </c>
      <c r="B298" s="110">
        <v>34.0</v>
      </c>
      <c r="C298" s="110">
        <v>17.0</v>
      </c>
      <c r="D298" s="110">
        <v>0.57</v>
      </c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07"/>
      <c r="U298" s="107"/>
      <c r="V298" s="107"/>
    </row>
    <row r="299" ht="15.75" customHeight="1">
      <c r="A299" s="110">
        <v>0.568</v>
      </c>
      <c r="B299" s="110">
        <v>34.2</v>
      </c>
      <c r="C299" s="110">
        <v>17.1</v>
      </c>
      <c r="D299" s="110">
        <v>0.568</v>
      </c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7"/>
      <c r="U299" s="107"/>
      <c r="V299" s="107"/>
    </row>
    <row r="300" ht="15.75" customHeight="1">
      <c r="A300" s="110">
        <v>0.566</v>
      </c>
      <c r="B300" s="110">
        <v>34.4</v>
      </c>
      <c r="C300" s="110">
        <v>17.2</v>
      </c>
      <c r="D300" s="110">
        <v>0.566</v>
      </c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07"/>
      <c r="U300" s="107"/>
      <c r="V300" s="107"/>
    </row>
    <row r="301" ht="15.75" customHeight="1">
      <c r="A301" s="110">
        <v>0.564</v>
      </c>
      <c r="B301" s="110">
        <v>34.6</v>
      </c>
      <c r="C301" s="110">
        <v>17.3</v>
      </c>
      <c r="D301" s="110">
        <v>0.564</v>
      </c>
      <c r="E301" s="107"/>
      <c r="F301" s="107"/>
      <c r="G301" s="107"/>
      <c r="H301" s="107"/>
      <c r="I301" s="107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107"/>
    </row>
    <row r="302" ht="15.75" customHeight="1">
      <c r="A302" s="110">
        <v>0.562</v>
      </c>
      <c r="B302" s="110">
        <v>34.8</v>
      </c>
      <c r="C302" s="110">
        <v>17.4</v>
      </c>
      <c r="D302" s="110">
        <v>0.562</v>
      </c>
      <c r="E302" s="107"/>
      <c r="F302" s="107"/>
      <c r="G302" s="107"/>
      <c r="H302" s="107"/>
      <c r="I302" s="107"/>
      <c r="J302" s="107"/>
      <c r="K302" s="107"/>
      <c r="L302" s="107"/>
      <c r="M302" s="107"/>
      <c r="N302" s="107"/>
      <c r="O302" s="107"/>
      <c r="P302" s="107"/>
      <c r="Q302" s="107"/>
      <c r="R302" s="107"/>
      <c r="S302" s="107"/>
      <c r="T302" s="107"/>
      <c r="U302" s="107"/>
      <c r="V302" s="107"/>
    </row>
    <row r="303" ht="15.75" customHeight="1">
      <c r="A303" s="109">
        <v>0.56</v>
      </c>
      <c r="B303" s="109">
        <v>35.0</v>
      </c>
      <c r="C303" s="109">
        <v>17.5</v>
      </c>
      <c r="D303" s="109">
        <v>0.56</v>
      </c>
      <c r="E303" s="107"/>
      <c r="F303" s="107"/>
      <c r="G303" s="107"/>
      <c r="H303" s="107"/>
      <c r="I303" s="107"/>
      <c r="J303" s="107"/>
      <c r="K303" s="107"/>
      <c r="L303" s="107"/>
      <c r="M303" s="107"/>
      <c r="N303" s="107"/>
      <c r="O303" s="107"/>
      <c r="P303" s="107"/>
      <c r="Q303" s="107"/>
      <c r="R303" s="107"/>
      <c r="S303" s="107"/>
      <c r="T303" s="107"/>
      <c r="U303" s="107"/>
      <c r="V303" s="107"/>
    </row>
    <row r="304" ht="15.75" customHeight="1">
      <c r="A304" s="110">
        <v>0.558</v>
      </c>
      <c r="B304" s="110">
        <v>35.2</v>
      </c>
      <c r="C304" s="110">
        <v>17.6</v>
      </c>
      <c r="D304" s="110">
        <v>0.558</v>
      </c>
      <c r="E304" s="107"/>
      <c r="F304" s="107"/>
      <c r="G304" s="107"/>
      <c r="H304" s="107"/>
      <c r="I304" s="107"/>
      <c r="J304" s="107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</row>
    <row r="305" ht="15.75" customHeight="1">
      <c r="A305" s="110">
        <v>0.556</v>
      </c>
      <c r="B305" s="110">
        <v>35.4</v>
      </c>
      <c r="C305" s="110">
        <v>17.7</v>
      </c>
      <c r="D305" s="110">
        <v>0.556</v>
      </c>
      <c r="E305" s="107"/>
      <c r="F305" s="107"/>
      <c r="G305" s="107"/>
      <c r="H305" s="107"/>
      <c r="I305" s="107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107"/>
    </row>
    <row r="306" ht="15.75" customHeight="1">
      <c r="A306" s="110">
        <v>0.554</v>
      </c>
      <c r="B306" s="110">
        <v>35.6</v>
      </c>
      <c r="C306" s="110">
        <v>17.8</v>
      </c>
      <c r="D306" s="110">
        <v>0.554</v>
      </c>
      <c r="E306" s="107"/>
      <c r="F306" s="107"/>
      <c r="G306" s="107"/>
      <c r="H306" s="107"/>
      <c r="I306" s="107"/>
      <c r="J306" s="107"/>
      <c r="K306" s="107"/>
      <c r="L306" s="107"/>
      <c r="M306" s="107"/>
      <c r="N306" s="107"/>
      <c r="O306" s="107"/>
      <c r="P306" s="107"/>
      <c r="Q306" s="107"/>
      <c r="R306" s="107"/>
      <c r="S306" s="107"/>
      <c r="T306" s="107"/>
      <c r="U306" s="107"/>
      <c r="V306" s="107"/>
    </row>
    <row r="307" ht="15.75" customHeight="1">
      <c r="A307" s="110">
        <v>0.552</v>
      </c>
      <c r="B307" s="110">
        <v>35.8</v>
      </c>
      <c r="C307" s="110">
        <v>17.9</v>
      </c>
      <c r="D307" s="110">
        <v>0.552</v>
      </c>
      <c r="E307" s="107"/>
      <c r="F307" s="107"/>
      <c r="G307" s="107"/>
      <c r="H307" s="107"/>
      <c r="I307" s="107"/>
      <c r="J307" s="107"/>
      <c r="K307" s="107"/>
      <c r="L307" s="107"/>
      <c r="M307" s="107"/>
      <c r="N307" s="107"/>
      <c r="O307" s="107"/>
      <c r="P307" s="107"/>
      <c r="Q307" s="107"/>
      <c r="R307" s="107"/>
      <c r="S307" s="107"/>
      <c r="T307" s="107"/>
      <c r="U307" s="107"/>
      <c r="V307" s="107"/>
    </row>
    <row r="308" ht="15.75" customHeight="1">
      <c r="A308" s="110">
        <v>0.55</v>
      </c>
      <c r="B308" s="110">
        <v>36.0</v>
      </c>
      <c r="C308" s="110">
        <v>18.0</v>
      </c>
      <c r="D308" s="110">
        <v>0.55</v>
      </c>
      <c r="E308" s="107"/>
      <c r="F308" s="107"/>
      <c r="G308" s="107"/>
      <c r="H308" s="107"/>
      <c r="I308" s="107"/>
      <c r="J308" s="107"/>
      <c r="K308" s="107"/>
      <c r="L308" s="107"/>
      <c r="M308" s="107"/>
      <c r="N308" s="107"/>
      <c r="O308" s="107"/>
      <c r="P308" s="107"/>
      <c r="Q308" s="107"/>
      <c r="R308" s="107"/>
      <c r="S308" s="107"/>
      <c r="T308" s="107"/>
      <c r="U308" s="107"/>
      <c r="V308" s="107"/>
    </row>
    <row r="309" ht="15.75" customHeight="1">
      <c r="A309" s="110">
        <v>0.548</v>
      </c>
      <c r="B309" s="110">
        <v>36.2</v>
      </c>
      <c r="C309" s="110">
        <v>18.1</v>
      </c>
      <c r="D309" s="110">
        <v>0.548</v>
      </c>
      <c r="E309" s="107"/>
      <c r="F309" s="107"/>
      <c r="G309" s="107"/>
      <c r="H309" s="107"/>
      <c r="I309" s="107"/>
      <c r="J309" s="107"/>
      <c r="K309" s="107"/>
      <c r="L309" s="107"/>
      <c r="M309" s="107"/>
      <c r="N309" s="107"/>
      <c r="O309" s="107"/>
      <c r="P309" s="107"/>
      <c r="Q309" s="107"/>
      <c r="R309" s="107"/>
      <c r="S309" s="107"/>
      <c r="T309" s="107"/>
      <c r="U309" s="107"/>
      <c r="V309" s="107"/>
    </row>
    <row r="310" ht="15.75" customHeight="1">
      <c r="A310" s="110">
        <v>0.546</v>
      </c>
      <c r="B310" s="110">
        <v>36.4</v>
      </c>
      <c r="C310" s="110">
        <v>18.2</v>
      </c>
      <c r="D310" s="110">
        <v>0.546</v>
      </c>
      <c r="E310" s="107"/>
      <c r="F310" s="107"/>
      <c r="G310" s="107"/>
      <c r="H310" s="107"/>
      <c r="I310" s="107"/>
      <c r="J310" s="107"/>
      <c r="K310" s="107"/>
      <c r="L310" s="107"/>
      <c r="M310" s="107"/>
      <c r="N310" s="107"/>
      <c r="O310" s="107"/>
      <c r="P310" s="107"/>
      <c r="Q310" s="107"/>
      <c r="R310" s="107"/>
      <c r="S310" s="107"/>
      <c r="T310" s="107"/>
      <c r="U310" s="107"/>
      <c r="V310" s="107"/>
    </row>
    <row r="311" ht="15.75" customHeight="1">
      <c r="A311" s="110">
        <v>0.544</v>
      </c>
      <c r="B311" s="110">
        <v>36.6</v>
      </c>
      <c r="C311" s="110">
        <v>18.3</v>
      </c>
      <c r="D311" s="110">
        <v>0.544</v>
      </c>
      <c r="E311" s="107"/>
      <c r="F311" s="107"/>
      <c r="G311" s="107"/>
      <c r="H311" s="107"/>
      <c r="I311" s="107"/>
      <c r="J311" s="107"/>
      <c r="K311" s="107"/>
      <c r="L311" s="107"/>
      <c r="M311" s="107"/>
      <c r="N311" s="107"/>
      <c r="O311" s="107"/>
      <c r="P311" s="107"/>
      <c r="Q311" s="107"/>
      <c r="R311" s="107"/>
      <c r="S311" s="107"/>
      <c r="T311" s="107"/>
      <c r="U311" s="107"/>
      <c r="V311" s="107"/>
    </row>
    <row r="312" ht="15.75" customHeight="1">
      <c r="A312" s="110">
        <v>0.542</v>
      </c>
      <c r="B312" s="110">
        <v>36.8</v>
      </c>
      <c r="C312" s="110">
        <v>18.4</v>
      </c>
      <c r="D312" s="110">
        <v>0.542</v>
      </c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107"/>
    </row>
    <row r="313" ht="15.75" customHeight="1">
      <c r="A313" s="109">
        <v>0.54</v>
      </c>
      <c r="B313" s="109">
        <v>37.0</v>
      </c>
      <c r="C313" s="109">
        <v>18.5</v>
      </c>
      <c r="D313" s="109">
        <v>0.54</v>
      </c>
      <c r="E313" s="107"/>
      <c r="F313" s="107"/>
      <c r="G313" s="107"/>
      <c r="H313" s="107"/>
      <c r="I313" s="107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07"/>
      <c r="U313" s="107"/>
      <c r="V313" s="107"/>
    </row>
    <row r="314" ht="15.75" customHeight="1">
      <c r="A314" s="110">
        <v>0.538</v>
      </c>
      <c r="B314" s="110">
        <v>37.2</v>
      </c>
      <c r="C314" s="110">
        <v>18.6</v>
      </c>
      <c r="D314" s="110">
        <v>0.538</v>
      </c>
      <c r="E314" s="107"/>
      <c r="F314" s="107"/>
      <c r="G314" s="107"/>
      <c r="H314" s="107"/>
      <c r="I314" s="107"/>
      <c r="J314" s="107"/>
      <c r="K314" s="107"/>
      <c r="L314" s="107"/>
      <c r="M314" s="107"/>
      <c r="N314" s="107"/>
      <c r="O314" s="107"/>
      <c r="P314" s="107"/>
      <c r="Q314" s="107"/>
      <c r="R314" s="107"/>
      <c r="S314" s="107"/>
      <c r="T314" s="107"/>
      <c r="U314" s="107"/>
      <c r="V314" s="107"/>
    </row>
    <row r="315" ht="15.75" customHeight="1">
      <c r="A315" s="110">
        <v>0.536</v>
      </c>
      <c r="B315" s="110">
        <v>37.4</v>
      </c>
      <c r="C315" s="110">
        <v>18.7</v>
      </c>
      <c r="D315" s="110">
        <v>0.536</v>
      </c>
      <c r="E315" s="107"/>
      <c r="F315" s="107"/>
      <c r="G315" s="107"/>
      <c r="H315" s="107"/>
      <c r="I315" s="107"/>
      <c r="J315" s="107"/>
      <c r="K315" s="107"/>
      <c r="L315" s="107"/>
      <c r="M315" s="107"/>
      <c r="N315" s="107"/>
      <c r="O315" s="107"/>
      <c r="P315" s="107"/>
      <c r="Q315" s="107"/>
      <c r="R315" s="107"/>
      <c r="S315" s="107"/>
      <c r="T315" s="107"/>
      <c r="U315" s="107"/>
      <c r="V315" s="107"/>
    </row>
    <row r="316" ht="15.75" customHeight="1">
      <c r="A316" s="110">
        <v>0.534</v>
      </c>
      <c r="B316" s="110">
        <v>37.6</v>
      </c>
      <c r="C316" s="110">
        <v>18.8</v>
      </c>
      <c r="D316" s="110">
        <v>0.534</v>
      </c>
      <c r="E316" s="107"/>
      <c r="F316" s="107"/>
      <c r="G316" s="107"/>
      <c r="H316" s="107"/>
      <c r="I316" s="107"/>
      <c r="J316" s="107"/>
      <c r="K316" s="107"/>
      <c r="L316" s="107"/>
      <c r="M316" s="107"/>
      <c r="N316" s="107"/>
      <c r="O316" s="107"/>
      <c r="P316" s="107"/>
      <c r="Q316" s="107"/>
      <c r="R316" s="107"/>
      <c r="S316" s="107"/>
      <c r="T316" s="107"/>
      <c r="U316" s="107"/>
      <c r="V316" s="107"/>
    </row>
    <row r="317" ht="15.75" customHeight="1">
      <c r="A317" s="110">
        <v>0.532</v>
      </c>
      <c r="B317" s="110">
        <v>37.8</v>
      </c>
      <c r="C317" s="110">
        <v>18.9</v>
      </c>
      <c r="D317" s="110">
        <v>0.532</v>
      </c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107"/>
      <c r="Q317" s="107"/>
      <c r="R317" s="107"/>
      <c r="S317" s="107"/>
      <c r="T317" s="107"/>
      <c r="U317" s="107"/>
      <c r="V317" s="107"/>
    </row>
    <row r="318" ht="15.75" customHeight="1">
      <c r="A318" s="110">
        <v>0.53</v>
      </c>
      <c r="B318" s="110">
        <v>38.0</v>
      </c>
      <c r="C318" s="110">
        <v>19.0</v>
      </c>
      <c r="D318" s="110">
        <v>0.53</v>
      </c>
      <c r="E318" s="107"/>
      <c r="F318" s="107"/>
      <c r="G318" s="107"/>
      <c r="H318" s="107"/>
      <c r="I318" s="107"/>
      <c r="J318" s="107"/>
      <c r="K318" s="107"/>
      <c r="L318" s="107"/>
      <c r="M318" s="107"/>
      <c r="N318" s="107"/>
      <c r="O318" s="107"/>
      <c r="P318" s="107"/>
      <c r="Q318" s="107"/>
      <c r="R318" s="107"/>
      <c r="S318" s="107"/>
      <c r="T318" s="107"/>
      <c r="U318" s="107"/>
      <c r="V318" s="107"/>
    </row>
    <row r="319" ht="15.75" customHeight="1">
      <c r="A319" s="110">
        <v>0.528</v>
      </c>
      <c r="B319" s="110">
        <v>38.2</v>
      </c>
      <c r="C319" s="110">
        <v>19.1</v>
      </c>
      <c r="D319" s="110">
        <v>0.528</v>
      </c>
      <c r="E319" s="107"/>
      <c r="F319" s="107"/>
      <c r="G319" s="107"/>
      <c r="H319" s="107"/>
      <c r="I319" s="107"/>
      <c r="J319" s="107"/>
      <c r="K319" s="107"/>
      <c r="L319" s="107"/>
      <c r="M319" s="107"/>
      <c r="N319" s="107"/>
      <c r="O319" s="107"/>
      <c r="P319" s="107"/>
      <c r="Q319" s="107"/>
      <c r="R319" s="107"/>
      <c r="S319" s="107"/>
      <c r="T319" s="107"/>
      <c r="U319" s="107"/>
      <c r="V319" s="107"/>
    </row>
    <row r="320" ht="15.75" customHeight="1">
      <c r="A320" s="110">
        <v>0.526</v>
      </c>
      <c r="B320" s="110">
        <v>38.4</v>
      </c>
      <c r="C320" s="110">
        <v>19.2</v>
      </c>
      <c r="D320" s="110">
        <v>0.526</v>
      </c>
      <c r="E320" s="107"/>
      <c r="F320" s="107"/>
      <c r="G320" s="107"/>
      <c r="H320" s="107"/>
      <c r="I320" s="107"/>
      <c r="J320" s="107"/>
      <c r="K320" s="107"/>
      <c r="L320" s="107"/>
      <c r="M320" s="107"/>
      <c r="N320" s="107"/>
      <c r="O320" s="107"/>
      <c r="P320" s="107"/>
      <c r="Q320" s="107"/>
      <c r="R320" s="107"/>
      <c r="S320" s="107"/>
      <c r="T320" s="107"/>
      <c r="U320" s="107"/>
      <c r="V320" s="107"/>
    </row>
    <row r="321" ht="15.75" customHeight="1">
      <c r="A321" s="110">
        <v>0.524</v>
      </c>
      <c r="B321" s="110">
        <v>38.6</v>
      </c>
      <c r="C321" s="110">
        <v>19.3</v>
      </c>
      <c r="D321" s="110">
        <v>0.524</v>
      </c>
      <c r="E321" s="107"/>
      <c r="F321" s="107"/>
      <c r="G321" s="107"/>
      <c r="H321" s="107"/>
      <c r="I321" s="107"/>
      <c r="J321" s="107"/>
      <c r="K321" s="107"/>
      <c r="L321" s="107"/>
      <c r="M321" s="107"/>
      <c r="N321" s="107"/>
      <c r="O321" s="107"/>
      <c r="P321" s="107"/>
      <c r="Q321" s="107"/>
      <c r="R321" s="107"/>
      <c r="S321" s="107"/>
      <c r="T321" s="107"/>
      <c r="U321" s="107"/>
      <c r="V321" s="107"/>
    </row>
    <row r="322" ht="15.75" customHeight="1">
      <c r="A322" s="110">
        <v>0.522</v>
      </c>
      <c r="B322" s="110">
        <v>38.8</v>
      </c>
      <c r="C322" s="110">
        <v>19.4</v>
      </c>
      <c r="D322" s="110">
        <v>0.522</v>
      </c>
      <c r="E322" s="107"/>
      <c r="F322" s="107"/>
      <c r="G322" s="107"/>
      <c r="H322" s="107"/>
      <c r="I322" s="107"/>
      <c r="J322" s="107"/>
      <c r="K322" s="107"/>
      <c r="L322" s="107"/>
      <c r="M322" s="107"/>
      <c r="N322" s="107"/>
      <c r="O322" s="107"/>
      <c r="P322" s="107"/>
      <c r="Q322" s="107"/>
      <c r="R322" s="107"/>
      <c r="S322" s="107"/>
      <c r="T322" s="107"/>
      <c r="U322" s="107"/>
      <c r="V322" s="107"/>
    </row>
    <row r="323" ht="15.75" customHeight="1">
      <c r="A323" s="109">
        <v>0.52</v>
      </c>
      <c r="B323" s="109">
        <v>39.0</v>
      </c>
      <c r="C323" s="109">
        <v>19.5</v>
      </c>
      <c r="D323" s="109">
        <v>0.52</v>
      </c>
      <c r="E323" s="107"/>
      <c r="F323" s="107"/>
      <c r="G323" s="107"/>
      <c r="H323" s="107"/>
      <c r="I323" s="107"/>
      <c r="J323" s="107"/>
      <c r="K323" s="107"/>
      <c r="L323" s="107"/>
      <c r="M323" s="107"/>
      <c r="N323" s="107"/>
      <c r="O323" s="107"/>
      <c r="P323" s="107"/>
      <c r="Q323" s="107"/>
      <c r="R323" s="107"/>
      <c r="S323" s="107"/>
      <c r="T323" s="107"/>
      <c r="U323" s="107"/>
      <c r="V323" s="107"/>
    </row>
    <row r="324" ht="15.75" customHeight="1">
      <c r="A324" s="110">
        <v>0.518</v>
      </c>
      <c r="B324" s="110">
        <v>39.2</v>
      </c>
      <c r="C324" s="110">
        <v>19.6</v>
      </c>
      <c r="D324" s="110">
        <v>0.518</v>
      </c>
      <c r="E324" s="107"/>
      <c r="F324" s="107"/>
      <c r="G324" s="107"/>
      <c r="H324" s="107"/>
      <c r="I324" s="107"/>
      <c r="J324" s="107"/>
      <c r="K324" s="107"/>
      <c r="L324" s="107"/>
      <c r="M324" s="107"/>
      <c r="N324" s="107"/>
      <c r="O324" s="107"/>
      <c r="P324" s="107"/>
      <c r="Q324" s="107"/>
      <c r="R324" s="107"/>
      <c r="S324" s="107"/>
      <c r="T324" s="107"/>
      <c r="U324" s="107"/>
      <c r="V324" s="107"/>
    </row>
    <row r="325" ht="15.75" customHeight="1">
      <c r="A325" s="110">
        <v>0.516</v>
      </c>
      <c r="B325" s="110">
        <v>39.4</v>
      </c>
      <c r="C325" s="110">
        <v>19.7</v>
      </c>
      <c r="D325" s="110">
        <v>0.516</v>
      </c>
      <c r="E325" s="107"/>
      <c r="F325" s="107"/>
      <c r="G325" s="107"/>
      <c r="H325" s="107"/>
      <c r="I325" s="107"/>
      <c r="J325" s="107"/>
      <c r="K325" s="107"/>
      <c r="L325" s="107"/>
      <c r="M325" s="107"/>
      <c r="N325" s="107"/>
      <c r="O325" s="107"/>
      <c r="P325" s="107"/>
      <c r="Q325" s="107"/>
      <c r="R325" s="107"/>
      <c r="S325" s="107"/>
      <c r="T325" s="107"/>
      <c r="U325" s="107"/>
      <c r="V325" s="107"/>
    </row>
    <row r="326" ht="15.75" customHeight="1">
      <c r="A326" s="110">
        <v>0.514</v>
      </c>
      <c r="B326" s="110">
        <v>39.6</v>
      </c>
      <c r="C326" s="110">
        <v>19.8</v>
      </c>
      <c r="D326" s="110">
        <v>0.514</v>
      </c>
      <c r="E326" s="107"/>
      <c r="F326" s="107"/>
      <c r="G326" s="107"/>
      <c r="H326" s="107"/>
      <c r="I326" s="107"/>
      <c r="J326" s="107"/>
      <c r="K326" s="107"/>
      <c r="L326" s="107"/>
      <c r="M326" s="107"/>
      <c r="N326" s="107"/>
      <c r="O326" s="107"/>
      <c r="P326" s="107"/>
      <c r="Q326" s="107"/>
      <c r="R326" s="107"/>
      <c r="S326" s="107"/>
      <c r="T326" s="107"/>
      <c r="U326" s="107"/>
      <c r="V326" s="107"/>
    </row>
    <row r="327" ht="15.75" customHeight="1">
      <c r="A327" s="110">
        <v>0.512</v>
      </c>
      <c r="B327" s="110">
        <v>39.8</v>
      </c>
      <c r="C327" s="110">
        <v>19.9</v>
      </c>
      <c r="D327" s="110">
        <v>0.512</v>
      </c>
      <c r="E327" s="107"/>
      <c r="F327" s="107"/>
      <c r="G327" s="107"/>
      <c r="H327" s="107"/>
      <c r="I327" s="107"/>
      <c r="J327" s="107"/>
      <c r="K327" s="107"/>
      <c r="L327" s="107"/>
      <c r="M327" s="107"/>
      <c r="N327" s="107"/>
      <c r="O327" s="107"/>
      <c r="P327" s="107"/>
      <c r="Q327" s="107"/>
      <c r="R327" s="107"/>
      <c r="S327" s="107"/>
      <c r="T327" s="107"/>
      <c r="U327" s="107"/>
      <c r="V327" s="107"/>
    </row>
    <row r="328" ht="15.75" customHeight="1">
      <c r="A328" s="110">
        <v>0.51</v>
      </c>
      <c r="B328" s="110">
        <v>40.0</v>
      </c>
      <c r="C328" s="110">
        <v>20.0</v>
      </c>
      <c r="D328" s="110">
        <v>0.51</v>
      </c>
      <c r="E328" s="107"/>
      <c r="F328" s="107"/>
      <c r="G328" s="107"/>
      <c r="H328" s="107"/>
      <c r="I328" s="107"/>
      <c r="J328" s="107"/>
      <c r="K328" s="107"/>
      <c r="L328" s="107"/>
      <c r="M328" s="107"/>
      <c r="N328" s="107"/>
      <c r="O328" s="107"/>
      <c r="P328" s="107"/>
      <c r="Q328" s="107"/>
      <c r="R328" s="107"/>
      <c r="S328" s="107"/>
      <c r="T328" s="107"/>
      <c r="U328" s="107"/>
      <c r="V328" s="107"/>
    </row>
    <row r="329" ht="15.75" customHeight="1">
      <c r="A329" s="110">
        <v>0.508</v>
      </c>
      <c r="B329" s="110">
        <v>40.2</v>
      </c>
      <c r="C329" s="110">
        <v>20.1</v>
      </c>
      <c r="D329" s="110">
        <v>0.508</v>
      </c>
      <c r="E329" s="107"/>
      <c r="F329" s="107"/>
      <c r="G329" s="107"/>
      <c r="H329" s="107"/>
      <c r="I329" s="107"/>
      <c r="J329" s="107"/>
      <c r="K329" s="107"/>
      <c r="L329" s="107"/>
      <c r="M329" s="107"/>
      <c r="N329" s="107"/>
      <c r="O329" s="107"/>
      <c r="P329" s="107"/>
      <c r="Q329" s="107"/>
      <c r="R329" s="107"/>
      <c r="S329" s="107"/>
      <c r="T329" s="107"/>
      <c r="U329" s="107"/>
      <c r="V329" s="107"/>
    </row>
    <row r="330" ht="15.75" customHeight="1">
      <c r="A330" s="110">
        <v>0.506</v>
      </c>
      <c r="B330" s="110">
        <v>40.4</v>
      </c>
      <c r="C330" s="110">
        <v>20.2</v>
      </c>
      <c r="D330" s="110">
        <v>0.506</v>
      </c>
      <c r="E330" s="107"/>
      <c r="F330" s="107"/>
      <c r="G330" s="107"/>
      <c r="H330" s="107"/>
      <c r="I330" s="107"/>
      <c r="J330" s="107"/>
      <c r="K330" s="107"/>
      <c r="L330" s="107"/>
      <c r="M330" s="107"/>
      <c r="N330" s="107"/>
      <c r="O330" s="107"/>
      <c r="P330" s="107"/>
      <c r="Q330" s="107"/>
      <c r="R330" s="107"/>
      <c r="S330" s="107"/>
      <c r="T330" s="107"/>
      <c r="U330" s="107"/>
      <c r="V330" s="107"/>
    </row>
    <row r="331" ht="15.75" customHeight="1">
      <c r="A331" s="110">
        <v>0.504</v>
      </c>
      <c r="B331" s="110">
        <v>40.6</v>
      </c>
      <c r="C331" s="110">
        <v>20.3</v>
      </c>
      <c r="D331" s="110">
        <v>0.504</v>
      </c>
      <c r="E331" s="107"/>
      <c r="F331" s="107"/>
      <c r="G331" s="107"/>
      <c r="H331" s="107"/>
      <c r="I331" s="107"/>
      <c r="J331" s="107"/>
      <c r="K331" s="107"/>
      <c r="L331" s="107"/>
      <c r="M331" s="107"/>
      <c r="N331" s="107"/>
      <c r="O331" s="107"/>
      <c r="P331" s="107"/>
      <c r="Q331" s="107"/>
      <c r="R331" s="107"/>
      <c r="S331" s="107"/>
      <c r="T331" s="107"/>
      <c r="U331" s="107"/>
      <c r="V331" s="107"/>
    </row>
    <row r="332" ht="15.75" customHeight="1">
      <c r="A332" s="110">
        <v>0.502</v>
      </c>
      <c r="B332" s="110">
        <v>40.8</v>
      </c>
      <c r="C332" s="110">
        <v>20.4</v>
      </c>
      <c r="D332" s="110">
        <v>0.502</v>
      </c>
      <c r="E332" s="107"/>
      <c r="F332" s="107"/>
      <c r="G332" s="107"/>
      <c r="H332" s="107"/>
      <c r="I332" s="107"/>
      <c r="J332" s="107"/>
      <c r="K332" s="107"/>
      <c r="L332" s="107"/>
      <c r="M332" s="107"/>
      <c r="N332" s="107"/>
      <c r="O332" s="107"/>
      <c r="P332" s="107"/>
      <c r="Q332" s="107"/>
      <c r="R332" s="107"/>
      <c r="S332" s="107"/>
      <c r="T332" s="107"/>
      <c r="U332" s="107"/>
      <c r="V332" s="107"/>
    </row>
    <row r="333" ht="15.75" customHeight="1">
      <c r="A333" s="109">
        <v>0.5</v>
      </c>
      <c r="B333" s="109">
        <v>41.0</v>
      </c>
      <c r="C333" s="109">
        <v>20.5</v>
      </c>
      <c r="D333" s="109">
        <v>0.5</v>
      </c>
      <c r="E333" s="107"/>
      <c r="F333" s="107"/>
      <c r="G333" s="107"/>
      <c r="H333" s="107"/>
      <c r="I333" s="107"/>
      <c r="J333" s="107"/>
      <c r="K333" s="107"/>
      <c r="L333" s="107"/>
      <c r="M333" s="107"/>
      <c r="N333" s="107"/>
      <c r="O333" s="107"/>
      <c r="P333" s="107"/>
      <c r="Q333" s="107"/>
      <c r="R333" s="107"/>
      <c r="S333" s="107"/>
      <c r="T333" s="107"/>
      <c r="U333" s="107"/>
      <c r="V333" s="107"/>
    </row>
    <row r="334" ht="15.75" customHeight="1">
      <c r="A334" s="110">
        <v>0.499</v>
      </c>
      <c r="B334" s="110">
        <v>41.2</v>
      </c>
      <c r="C334" s="110">
        <v>20.6</v>
      </c>
      <c r="D334" s="110">
        <v>0.499</v>
      </c>
      <c r="E334" s="107"/>
      <c r="F334" s="107"/>
      <c r="G334" s="107"/>
      <c r="H334" s="107"/>
      <c r="I334" s="107"/>
      <c r="J334" s="107"/>
      <c r="K334" s="107"/>
      <c r="L334" s="107"/>
      <c r="M334" s="107"/>
      <c r="N334" s="107"/>
      <c r="O334" s="107"/>
      <c r="P334" s="107"/>
      <c r="Q334" s="107"/>
      <c r="R334" s="107"/>
      <c r="S334" s="107"/>
      <c r="T334" s="107"/>
      <c r="U334" s="107"/>
      <c r="V334" s="107"/>
    </row>
    <row r="335" ht="15.75" customHeight="1">
      <c r="A335" s="110">
        <v>0.498</v>
      </c>
      <c r="B335" s="110">
        <v>41.4</v>
      </c>
      <c r="C335" s="110">
        <v>20.7</v>
      </c>
      <c r="D335" s="110">
        <v>0.498</v>
      </c>
      <c r="E335" s="107"/>
      <c r="F335" s="107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</row>
    <row r="336" ht="15.75" customHeight="1">
      <c r="A336" s="110">
        <v>0.497</v>
      </c>
      <c r="B336" s="110">
        <v>41.6</v>
      </c>
      <c r="C336" s="110">
        <v>20.8</v>
      </c>
      <c r="D336" s="110">
        <v>0.497</v>
      </c>
      <c r="E336" s="107"/>
      <c r="F336" s="107"/>
      <c r="G336" s="107"/>
      <c r="H336" s="107"/>
      <c r="I336" s="107"/>
      <c r="J336" s="107"/>
      <c r="K336" s="107"/>
      <c r="L336" s="107"/>
      <c r="M336" s="107"/>
      <c r="N336" s="107"/>
      <c r="O336" s="107"/>
      <c r="P336" s="107"/>
      <c r="Q336" s="107"/>
      <c r="R336" s="107"/>
      <c r="S336" s="107"/>
      <c r="T336" s="107"/>
      <c r="U336" s="107"/>
      <c r="V336" s="107"/>
    </row>
    <row r="337" ht="15.75" customHeight="1">
      <c r="A337" s="110">
        <v>0.496</v>
      </c>
      <c r="B337" s="110">
        <v>41.8</v>
      </c>
      <c r="C337" s="110">
        <v>20.9</v>
      </c>
      <c r="D337" s="110">
        <v>0.496</v>
      </c>
      <c r="E337" s="107"/>
      <c r="F337" s="107"/>
      <c r="G337" s="107"/>
      <c r="H337" s="107"/>
      <c r="I337" s="107"/>
      <c r="J337" s="107"/>
      <c r="K337" s="107"/>
      <c r="L337" s="107"/>
      <c r="M337" s="107"/>
      <c r="N337" s="107"/>
      <c r="O337" s="107"/>
      <c r="P337" s="107"/>
      <c r="Q337" s="107"/>
      <c r="R337" s="107"/>
      <c r="S337" s="107"/>
      <c r="T337" s="107"/>
      <c r="U337" s="107"/>
      <c r="V337" s="107"/>
    </row>
    <row r="338" ht="15.75" customHeight="1">
      <c r="A338" s="110">
        <v>0.495</v>
      </c>
      <c r="B338" s="110">
        <v>42.0</v>
      </c>
      <c r="C338" s="110">
        <v>21.0</v>
      </c>
      <c r="D338" s="110">
        <v>0.495</v>
      </c>
      <c r="E338" s="107"/>
      <c r="F338" s="107"/>
      <c r="G338" s="107"/>
      <c r="H338" s="107"/>
      <c r="I338" s="107"/>
      <c r="J338" s="107"/>
      <c r="K338" s="107"/>
      <c r="L338" s="107"/>
      <c r="M338" s="107"/>
      <c r="N338" s="107"/>
      <c r="O338" s="107"/>
      <c r="P338" s="107"/>
      <c r="Q338" s="107"/>
      <c r="R338" s="107"/>
      <c r="S338" s="107"/>
      <c r="T338" s="107"/>
      <c r="U338" s="107"/>
      <c r="V338" s="107"/>
    </row>
    <row r="339" ht="15.75" customHeight="1">
      <c r="A339" s="110">
        <v>0.494</v>
      </c>
      <c r="B339" s="110">
        <v>42.2</v>
      </c>
      <c r="C339" s="110">
        <v>21.1</v>
      </c>
      <c r="D339" s="110">
        <v>0.494</v>
      </c>
      <c r="E339" s="107"/>
      <c r="F339" s="107"/>
      <c r="G339" s="107"/>
      <c r="H339" s="107"/>
      <c r="I339" s="107"/>
      <c r="J339" s="107"/>
      <c r="K339" s="107"/>
      <c r="L339" s="107"/>
      <c r="M339" s="107"/>
      <c r="N339" s="107"/>
      <c r="O339" s="107"/>
      <c r="P339" s="107"/>
      <c r="Q339" s="107"/>
      <c r="R339" s="107"/>
      <c r="S339" s="107"/>
      <c r="T339" s="107"/>
      <c r="U339" s="107"/>
      <c r="V339" s="107"/>
    </row>
    <row r="340" ht="15.75" customHeight="1">
      <c r="A340" s="110">
        <v>0.493</v>
      </c>
      <c r="B340" s="110">
        <v>42.4</v>
      </c>
      <c r="C340" s="110">
        <v>21.2</v>
      </c>
      <c r="D340" s="110">
        <v>0.493</v>
      </c>
      <c r="E340" s="107"/>
      <c r="F340" s="107"/>
      <c r="G340" s="107"/>
      <c r="H340" s="107"/>
      <c r="I340" s="107"/>
      <c r="J340" s="107"/>
      <c r="K340" s="107"/>
      <c r="L340" s="107"/>
      <c r="M340" s="107"/>
      <c r="N340" s="107"/>
      <c r="O340" s="107"/>
      <c r="P340" s="107"/>
      <c r="Q340" s="107"/>
      <c r="R340" s="107"/>
      <c r="S340" s="107"/>
      <c r="T340" s="107"/>
      <c r="U340" s="107"/>
      <c r="V340" s="107"/>
    </row>
    <row r="341" ht="15.75" customHeight="1">
      <c r="A341" s="110">
        <v>0.492</v>
      </c>
      <c r="B341" s="110">
        <v>42.6</v>
      </c>
      <c r="C341" s="110">
        <v>21.3</v>
      </c>
      <c r="D341" s="110">
        <v>0.492</v>
      </c>
      <c r="E341" s="107"/>
      <c r="F341" s="107"/>
      <c r="G341" s="107"/>
      <c r="H341" s="107"/>
      <c r="I341" s="107"/>
      <c r="J341" s="107"/>
      <c r="K341" s="107"/>
      <c r="L341" s="107"/>
      <c r="M341" s="107"/>
      <c r="N341" s="107"/>
      <c r="O341" s="107"/>
      <c r="P341" s="107"/>
      <c r="Q341" s="107"/>
      <c r="R341" s="107"/>
      <c r="S341" s="107"/>
      <c r="T341" s="107"/>
      <c r="U341" s="107"/>
      <c r="V341" s="107"/>
    </row>
    <row r="342" ht="15.75" customHeight="1">
      <c r="A342" s="110">
        <v>0.491</v>
      </c>
      <c r="B342" s="110">
        <v>42.8</v>
      </c>
      <c r="C342" s="110">
        <v>21.4</v>
      </c>
      <c r="D342" s="110">
        <v>0.491</v>
      </c>
      <c r="E342" s="107"/>
      <c r="F342" s="107"/>
      <c r="G342" s="107"/>
      <c r="H342" s="107"/>
      <c r="I342" s="107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107"/>
    </row>
    <row r="343" ht="15.75" customHeight="1">
      <c r="A343" s="109">
        <v>0.49</v>
      </c>
      <c r="B343" s="109">
        <v>43.0</v>
      </c>
      <c r="C343" s="109">
        <v>21.5</v>
      </c>
      <c r="D343" s="109">
        <v>0.49</v>
      </c>
      <c r="E343" s="107"/>
      <c r="F343" s="107"/>
      <c r="G343" s="107"/>
      <c r="H343" s="107"/>
      <c r="I343" s="107"/>
      <c r="J343" s="107"/>
      <c r="K343" s="107"/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107"/>
    </row>
    <row r="344" ht="15.75" customHeight="1">
      <c r="A344" s="110">
        <v>0.488</v>
      </c>
      <c r="B344" s="110">
        <v>43.2</v>
      </c>
      <c r="C344" s="110">
        <v>21.6</v>
      </c>
      <c r="D344" s="110">
        <v>0.488</v>
      </c>
      <c r="E344" s="107"/>
      <c r="F344" s="107"/>
      <c r="G344" s="107"/>
      <c r="H344" s="107"/>
      <c r="I344" s="107"/>
      <c r="J344" s="107"/>
      <c r="K344" s="107"/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107"/>
    </row>
    <row r="345" ht="15.75" customHeight="1">
      <c r="A345" s="110">
        <v>0.486</v>
      </c>
      <c r="B345" s="110">
        <v>43.4</v>
      </c>
      <c r="C345" s="110">
        <v>21.7</v>
      </c>
      <c r="D345" s="110">
        <v>0.486</v>
      </c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</row>
    <row r="346" ht="15.75" customHeight="1">
      <c r="A346" s="110">
        <v>0.484</v>
      </c>
      <c r="B346" s="110">
        <v>43.6</v>
      </c>
      <c r="C346" s="110">
        <v>21.8</v>
      </c>
      <c r="D346" s="110">
        <v>0.484</v>
      </c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</row>
    <row r="347" ht="15.75" customHeight="1">
      <c r="A347" s="110">
        <v>0.482</v>
      </c>
      <c r="B347" s="110">
        <v>43.8</v>
      </c>
      <c r="C347" s="110">
        <v>21.9</v>
      </c>
      <c r="D347" s="110">
        <v>0.482</v>
      </c>
      <c r="E347" s="107"/>
      <c r="F347" s="107"/>
      <c r="G347" s="107"/>
      <c r="H347" s="107"/>
      <c r="I347" s="107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107"/>
    </row>
    <row r="348" ht="15.75" customHeight="1">
      <c r="A348" s="110">
        <v>0.48</v>
      </c>
      <c r="B348" s="110">
        <v>44.0</v>
      </c>
      <c r="C348" s="110">
        <v>22.0</v>
      </c>
      <c r="D348" s="110">
        <v>0.48</v>
      </c>
      <c r="E348" s="107"/>
      <c r="F348" s="107"/>
      <c r="G348" s="107"/>
      <c r="H348" s="107"/>
      <c r="I348" s="107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107"/>
    </row>
    <row r="349" ht="15.75" customHeight="1">
      <c r="A349" s="110">
        <v>0.478</v>
      </c>
      <c r="B349" s="110">
        <v>44.2</v>
      </c>
      <c r="C349" s="110">
        <v>22.1</v>
      </c>
      <c r="D349" s="110">
        <v>0.478</v>
      </c>
      <c r="E349" s="107"/>
      <c r="F349" s="107"/>
      <c r="G349" s="107"/>
      <c r="H349" s="107"/>
      <c r="I349" s="107"/>
      <c r="J349" s="107"/>
      <c r="K349" s="107"/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107"/>
    </row>
    <row r="350" ht="15.75" customHeight="1">
      <c r="A350" s="110">
        <v>0.476</v>
      </c>
      <c r="B350" s="110">
        <v>44.4</v>
      </c>
      <c r="C350" s="110">
        <v>22.2</v>
      </c>
      <c r="D350" s="110">
        <v>0.476</v>
      </c>
      <c r="E350" s="107"/>
      <c r="F350" s="107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</row>
    <row r="351" ht="15.75" customHeight="1">
      <c r="A351" s="110">
        <v>0.474</v>
      </c>
      <c r="B351" s="110">
        <v>44.6</v>
      </c>
      <c r="C351" s="110">
        <v>22.3</v>
      </c>
      <c r="D351" s="110">
        <v>0.474</v>
      </c>
      <c r="E351" s="107"/>
      <c r="F351" s="107"/>
      <c r="G351" s="107"/>
      <c r="H351" s="107"/>
      <c r="I351" s="107"/>
      <c r="J351" s="107"/>
      <c r="K351" s="107"/>
      <c r="L351" s="107"/>
      <c r="M351" s="107"/>
      <c r="N351" s="107"/>
      <c r="O351" s="107"/>
      <c r="P351" s="107"/>
      <c r="Q351" s="107"/>
      <c r="R351" s="107"/>
      <c r="S351" s="107"/>
      <c r="T351" s="107"/>
      <c r="U351" s="107"/>
      <c r="V351" s="107"/>
    </row>
    <row r="352" ht="15.75" customHeight="1">
      <c r="A352" s="110">
        <v>0.472</v>
      </c>
      <c r="B352" s="110">
        <v>44.8</v>
      </c>
      <c r="C352" s="110">
        <v>22.4</v>
      </c>
      <c r="D352" s="110">
        <v>0.472</v>
      </c>
      <c r="E352" s="107"/>
      <c r="F352" s="107"/>
      <c r="G352" s="107"/>
      <c r="H352" s="107"/>
      <c r="I352" s="107"/>
      <c r="J352" s="107"/>
      <c r="K352" s="107"/>
      <c r="L352" s="107"/>
      <c r="M352" s="107"/>
      <c r="N352" s="107"/>
      <c r="O352" s="107"/>
      <c r="P352" s="107"/>
      <c r="Q352" s="107"/>
      <c r="R352" s="107"/>
      <c r="S352" s="107"/>
      <c r="T352" s="107"/>
      <c r="U352" s="107"/>
      <c r="V352" s="107"/>
    </row>
    <row r="353" ht="15.75" customHeight="1">
      <c r="A353" s="109">
        <v>0.47</v>
      </c>
      <c r="B353" s="109">
        <v>45.0</v>
      </c>
      <c r="C353" s="109">
        <v>22.5</v>
      </c>
      <c r="D353" s="109">
        <v>0.47</v>
      </c>
      <c r="E353" s="107"/>
      <c r="F353" s="107"/>
      <c r="G353" s="107"/>
      <c r="H353" s="107"/>
      <c r="I353" s="107"/>
      <c r="J353" s="107"/>
      <c r="K353" s="107"/>
      <c r="L353" s="107"/>
      <c r="M353" s="107"/>
      <c r="N353" s="107"/>
      <c r="O353" s="107"/>
      <c r="P353" s="107"/>
      <c r="Q353" s="107"/>
      <c r="R353" s="107"/>
      <c r="S353" s="107"/>
      <c r="T353" s="107"/>
      <c r="U353" s="107"/>
      <c r="V353" s="107"/>
    </row>
    <row r="354" ht="15.75" customHeight="1">
      <c r="A354" s="110">
        <v>0.469</v>
      </c>
      <c r="B354" s="110">
        <v>45.2</v>
      </c>
      <c r="C354" s="110">
        <v>22.6</v>
      </c>
      <c r="D354" s="110">
        <v>0.469</v>
      </c>
      <c r="E354" s="107"/>
      <c r="F354" s="107"/>
      <c r="G354" s="107"/>
      <c r="H354" s="107"/>
      <c r="I354" s="107"/>
      <c r="J354" s="107"/>
      <c r="K354" s="107"/>
      <c r="L354" s="107"/>
      <c r="M354" s="107"/>
      <c r="N354" s="107"/>
      <c r="O354" s="107"/>
      <c r="P354" s="107"/>
      <c r="Q354" s="107"/>
      <c r="R354" s="107"/>
      <c r="S354" s="107"/>
      <c r="T354" s="107"/>
      <c r="U354" s="107"/>
      <c r="V354" s="107"/>
    </row>
    <row r="355" ht="15.75" customHeight="1">
      <c r="A355" s="110">
        <v>0.468</v>
      </c>
      <c r="B355" s="110">
        <v>45.4</v>
      </c>
      <c r="C355" s="110">
        <v>22.7</v>
      </c>
      <c r="D355" s="110">
        <v>0.468</v>
      </c>
      <c r="E355" s="107"/>
      <c r="F355" s="107"/>
      <c r="G355" s="107"/>
      <c r="H355" s="107"/>
      <c r="I355" s="107"/>
      <c r="J355" s="107"/>
      <c r="K355" s="107"/>
      <c r="L355" s="107"/>
      <c r="M355" s="107"/>
      <c r="N355" s="107"/>
      <c r="O355" s="107"/>
      <c r="P355" s="107"/>
      <c r="Q355" s="107"/>
      <c r="R355" s="107"/>
      <c r="S355" s="107"/>
      <c r="T355" s="107"/>
      <c r="U355" s="107"/>
      <c r="V355" s="107"/>
    </row>
    <row r="356" ht="15.75" customHeight="1">
      <c r="A356" s="110">
        <v>0.467</v>
      </c>
      <c r="B356" s="110">
        <v>45.6</v>
      </c>
      <c r="C356" s="110">
        <v>22.8</v>
      </c>
      <c r="D356" s="110">
        <v>0.467</v>
      </c>
      <c r="E356" s="107"/>
      <c r="F356" s="107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</row>
    <row r="357" ht="15.75" customHeight="1">
      <c r="A357" s="110">
        <v>0.466</v>
      </c>
      <c r="B357" s="110">
        <v>45.8</v>
      </c>
      <c r="C357" s="110">
        <v>22.9</v>
      </c>
      <c r="D357" s="110">
        <v>0.466</v>
      </c>
      <c r="E357" s="107"/>
      <c r="F357" s="107"/>
      <c r="G357" s="107"/>
      <c r="H357" s="107"/>
      <c r="I357" s="107"/>
      <c r="J357" s="107"/>
      <c r="K357" s="107"/>
      <c r="L357" s="107"/>
      <c r="M357" s="107"/>
      <c r="N357" s="107"/>
      <c r="O357" s="107"/>
      <c r="P357" s="107"/>
      <c r="Q357" s="107"/>
      <c r="R357" s="107"/>
      <c r="S357" s="107"/>
      <c r="T357" s="107"/>
      <c r="U357" s="107"/>
      <c r="V357" s="107"/>
    </row>
    <row r="358" ht="15.75" customHeight="1">
      <c r="A358" s="110">
        <v>0.465</v>
      </c>
      <c r="B358" s="110">
        <v>46.0</v>
      </c>
      <c r="C358" s="110">
        <v>23.0</v>
      </c>
      <c r="D358" s="110">
        <v>0.465</v>
      </c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7"/>
      <c r="P358" s="107"/>
      <c r="Q358" s="107"/>
      <c r="R358" s="107"/>
      <c r="S358" s="107"/>
      <c r="T358" s="107"/>
      <c r="U358" s="107"/>
      <c r="V358" s="107"/>
    </row>
    <row r="359" ht="15.75" customHeight="1">
      <c r="A359" s="110">
        <v>0.464</v>
      </c>
      <c r="B359" s="110">
        <v>46.2</v>
      </c>
      <c r="C359" s="110">
        <v>23.1</v>
      </c>
      <c r="D359" s="110">
        <v>0.464</v>
      </c>
      <c r="E359" s="107"/>
      <c r="F359" s="107"/>
      <c r="G359" s="107"/>
      <c r="H359" s="107"/>
      <c r="I359" s="107"/>
      <c r="J359" s="107"/>
      <c r="K359" s="107"/>
      <c r="L359" s="107"/>
      <c r="M359" s="107"/>
      <c r="N359" s="107"/>
      <c r="O359" s="107"/>
      <c r="P359" s="107"/>
      <c r="Q359" s="107"/>
      <c r="R359" s="107"/>
      <c r="S359" s="107"/>
      <c r="T359" s="107"/>
      <c r="U359" s="107"/>
      <c r="V359" s="107"/>
    </row>
    <row r="360" ht="15.75" customHeight="1">
      <c r="A360" s="110">
        <v>0.463</v>
      </c>
      <c r="B360" s="110">
        <v>46.4</v>
      </c>
      <c r="C360" s="110">
        <v>23.2</v>
      </c>
      <c r="D360" s="110">
        <v>0.463</v>
      </c>
      <c r="E360" s="107"/>
      <c r="F360" s="107"/>
      <c r="G360" s="107"/>
      <c r="H360" s="107"/>
      <c r="I360" s="107"/>
      <c r="J360" s="107"/>
      <c r="K360" s="107"/>
      <c r="L360" s="107"/>
      <c r="M360" s="107"/>
      <c r="N360" s="107"/>
      <c r="O360" s="107"/>
      <c r="P360" s="107"/>
      <c r="Q360" s="107"/>
      <c r="R360" s="107"/>
      <c r="S360" s="107"/>
      <c r="T360" s="107"/>
      <c r="U360" s="107"/>
      <c r="V360" s="107"/>
    </row>
    <row r="361" ht="15.75" customHeight="1">
      <c r="A361" s="110">
        <v>0.462</v>
      </c>
      <c r="B361" s="110">
        <v>46.6</v>
      </c>
      <c r="C361" s="110">
        <v>23.3</v>
      </c>
      <c r="D361" s="110">
        <v>0.462</v>
      </c>
      <c r="E361" s="107"/>
      <c r="F361" s="107"/>
      <c r="G361" s="107"/>
      <c r="H361" s="107"/>
      <c r="I361" s="107"/>
      <c r="J361" s="107"/>
      <c r="K361" s="107"/>
      <c r="L361" s="107"/>
      <c r="M361" s="107"/>
      <c r="N361" s="107"/>
      <c r="O361" s="107"/>
      <c r="P361" s="107"/>
      <c r="Q361" s="107"/>
      <c r="R361" s="107"/>
      <c r="S361" s="107"/>
      <c r="T361" s="107"/>
      <c r="U361" s="107"/>
      <c r="V361" s="107"/>
    </row>
    <row r="362" ht="15.75" customHeight="1">
      <c r="A362" s="110">
        <v>0.461</v>
      </c>
      <c r="B362" s="110">
        <v>46.8</v>
      </c>
      <c r="C362" s="110">
        <v>23.4</v>
      </c>
      <c r="D362" s="110">
        <v>0.461</v>
      </c>
      <c r="E362" s="107"/>
      <c r="F362" s="107"/>
      <c r="G362" s="107"/>
      <c r="H362" s="107"/>
      <c r="I362" s="107"/>
      <c r="J362" s="107"/>
      <c r="K362" s="107"/>
      <c r="L362" s="107"/>
      <c r="M362" s="107"/>
      <c r="N362" s="107"/>
      <c r="O362" s="107"/>
      <c r="P362" s="107"/>
      <c r="Q362" s="107"/>
      <c r="R362" s="107"/>
      <c r="S362" s="107"/>
      <c r="T362" s="107"/>
      <c r="U362" s="107"/>
      <c r="V362" s="107"/>
    </row>
    <row r="363" ht="15.75" customHeight="1">
      <c r="A363" s="109">
        <v>0.46</v>
      </c>
      <c r="B363" s="109">
        <v>47.0</v>
      </c>
      <c r="C363" s="109">
        <v>23.5</v>
      </c>
      <c r="D363" s="109">
        <v>0.46</v>
      </c>
      <c r="E363" s="107"/>
      <c r="F363" s="107"/>
      <c r="G363" s="107"/>
      <c r="H363" s="107"/>
      <c r="I363" s="107"/>
      <c r="J363" s="107"/>
      <c r="K363" s="107"/>
      <c r="L363" s="107"/>
      <c r="M363" s="107"/>
      <c r="N363" s="107"/>
      <c r="O363" s="107"/>
      <c r="P363" s="107"/>
      <c r="Q363" s="107"/>
      <c r="R363" s="107"/>
      <c r="S363" s="107"/>
      <c r="T363" s="107"/>
      <c r="U363" s="107"/>
      <c r="V363" s="107"/>
    </row>
    <row r="364" ht="15.75" customHeight="1">
      <c r="A364" s="110">
        <v>0.458</v>
      </c>
      <c r="B364" s="110">
        <v>47.2</v>
      </c>
      <c r="C364" s="110">
        <v>23.6</v>
      </c>
      <c r="D364" s="110">
        <v>0.458</v>
      </c>
      <c r="E364" s="107"/>
      <c r="F364" s="107"/>
      <c r="G364" s="107"/>
      <c r="H364" s="107"/>
      <c r="I364" s="107"/>
      <c r="J364" s="107"/>
      <c r="K364" s="107"/>
      <c r="L364" s="107"/>
      <c r="M364" s="107"/>
      <c r="N364" s="107"/>
      <c r="O364" s="107"/>
      <c r="P364" s="107"/>
      <c r="Q364" s="107"/>
      <c r="R364" s="107"/>
      <c r="S364" s="107"/>
      <c r="T364" s="107"/>
      <c r="U364" s="107"/>
      <c r="V364" s="107"/>
    </row>
    <row r="365" ht="15.75" customHeight="1">
      <c r="A365" s="110">
        <v>0.456</v>
      </c>
      <c r="B365" s="110">
        <v>47.4</v>
      </c>
      <c r="C365" s="110">
        <v>23.7</v>
      </c>
      <c r="D365" s="110">
        <v>0.456</v>
      </c>
      <c r="E365" s="107"/>
      <c r="F365" s="107"/>
      <c r="G365" s="107"/>
      <c r="H365" s="107"/>
      <c r="I365" s="107"/>
      <c r="J365" s="107"/>
      <c r="K365" s="107"/>
      <c r="L365" s="107"/>
      <c r="M365" s="107"/>
      <c r="N365" s="107"/>
      <c r="O365" s="107"/>
      <c r="P365" s="107"/>
      <c r="Q365" s="107"/>
      <c r="R365" s="107"/>
      <c r="S365" s="107"/>
      <c r="T365" s="107"/>
      <c r="U365" s="107"/>
      <c r="V365" s="107"/>
    </row>
    <row r="366" ht="15.75" customHeight="1">
      <c r="A366" s="110">
        <v>0.454</v>
      </c>
      <c r="B366" s="110">
        <v>47.6</v>
      </c>
      <c r="C366" s="110">
        <v>23.8</v>
      </c>
      <c r="D366" s="110">
        <v>0.454</v>
      </c>
      <c r="E366" s="107"/>
      <c r="F366" s="107"/>
      <c r="G366" s="107"/>
      <c r="H366" s="107"/>
      <c r="I366" s="107"/>
      <c r="J366" s="107"/>
      <c r="K366" s="107"/>
      <c r="L366" s="107"/>
      <c r="M366" s="107"/>
      <c r="N366" s="107"/>
      <c r="O366" s="107"/>
      <c r="P366" s="107"/>
      <c r="Q366" s="107"/>
      <c r="R366" s="107"/>
      <c r="S366" s="107"/>
      <c r="T366" s="107"/>
      <c r="U366" s="107"/>
      <c r="V366" s="107"/>
    </row>
    <row r="367" ht="15.75" customHeight="1">
      <c r="A367" s="110">
        <v>0.452</v>
      </c>
      <c r="B367" s="110">
        <v>47.8</v>
      </c>
      <c r="C367" s="110">
        <v>23.9</v>
      </c>
      <c r="D367" s="110">
        <v>0.452</v>
      </c>
      <c r="E367" s="107"/>
      <c r="F367" s="107"/>
      <c r="G367" s="107"/>
      <c r="H367" s="107"/>
      <c r="I367" s="107"/>
      <c r="J367" s="107"/>
      <c r="K367" s="107"/>
      <c r="L367" s="107"/>
      <c r="M367" s="107"/>
      <c r="N367" s="107"/>
      <c r="O367" s="107"/>
      <c r="P367" s="107"/>
      <c r="Q367" s="107"/>
      <c r="R367" s="107"/>
      <c r="S367" s="107"/>
      <c r="T367" s="107"/>
      <c r="U367" s="107"/>
      <c r="V367" s="107"/>
    </row>
    <row r="368" ht="15.75" customHeight="1">
      <c r="A368" s="110">
        <v>0.45</v>
      </c>
      <c r="B368" s="110">
        <v>48.0</v>
      </c>
      <c r="C368" s="110">
        <v>24.0</v>
      </c>
      <c r="D368" s="110">
        <v>0.45</v>
      </c>
      <c r="E368" s="107"/>
      <c r="F368" s="107"/>
      <c r="G368" s="107"/>
      <c r="H368" s="107"/>
      <c r="I368" s="107"/>
      <c r="J368" s="107"/>
      <c r="K368" s="107"/>
      <c r="L368" s="107"/>
      <c r="M368" s="107"/>
      <c r="N368" s="107"/>
      <c r="O368" s="107"/>
      <c r="P368" s="107"/>
      <c r="Q368" s="107"/>
      <c r="R368" s="107"/>
      <c r="S368" s="107"/>
      <c r="T368" s="107"/>
      <c r="U368" s="107"/>
      <c r="V368" s="107"/>
    </row>
    <row r="369" ht="15.75" customHeight="1">
      <c r="A369" s="110">
        <v>0.448</v>
      </c>
      <c r="B369" s="110">
        <v>48.2</v>
      </c>
      <c r="C369" s="110">
        <v>24.1</v>
      </c>
      <c r="D369" s="110">
        <v>0.448</v>
      </c>
      <c r="E369" s="107"/>
      <c r="F369" s="107"/>
      <c r="G369" s="107"/>
      <c r="H369" s="107"/>
      <c r="I369" s="107"/>
      <c r="J369" s="107"/>
      <c r="K369" s="107"/>
      <c r="L369" s="107"/>
      <c r="M369" s="107"/>
      <c r="N369" s="107"/>
      <c r="O369" s="107"/>
      <c r="P369" s="107"/>
      <c r="Q369" s="107"/>
      <c r="R369" s="107"/>
      <c r="S369" s="107"/>
      <c r="T369" s="107"/>
      <c r="U369" s="107"/>
      <c r="V369" s="107"/>
    </row>
    <row r="370" ht="15.75" customHeight="1">
      <c r="A370" s="110">
        <v>0.446</v>
      </c>
      <c r="B370" s="110">
        <v>48.4</v>
      </c>
      <c r="C370" s="110">
        <v>24.2</v>
      </c>
      <c r="D370" s="110">
        <v>0.446</v>
      </c>
      <c r="E370" s="107"/>
      <c r="F370" s="107"/>
      <c r="G370" s="107"/>
      <c r="H370" s="107"/>
      <c r="I370" s="107"/>
      <c r="J370" s="107"/>
      <c r="K370" s="107"/>
      <c r="L370" s="107"/>
      <c r="M370" s="107"/>
      <c r="N370" s="107"/>
      <c r="O370" s="107"/>
      <c r="P370" s="107"/>
      <c r="Q370" s="107"/>
      <c r="R370" s="107"/>
      <c r="S370" s="107"/>
      <c r="T370" s="107"/>
      <c r="U370" s="107"/>
      <c r="V370" s="107"/>
    </row>
    <row r="371" ht="15.75" customHeight="1">
      <c r="A371" s="110">
        <v>0.444</v>
      </c>
      <c r="B371" s="110">
        <v>48.6</v>
      </c>
      <c r="C371" s="110">
        <v>24.3</v>
      </c>
      <c r="D371" s="110">
        <v>0.444</v>
      </c>
      <c r="E371" s="107"/>
      <c r="F371" s="107"/>
      <c r="G371" s="107"/>
      <c r="H371" s="107"/>
      <c r="I371" s="107"/>
      <c r="J371" s="107"/>
      <c r="K371" s="107"/>
      <c r="L371" s="107"/>
      <c r="M371" s="107"/>
      <c r="N371" s="107"/>
      <c r="O371" s="107"/>
      <c r="P371" s="107"/>
      <c r="Q371" s="107"/>
      <c r="R371" s="107"/>
      <c r="S371" s="107"/>
      <c r="T371" s="107"/>
      <c r="U371" s="107"/>
      <c r="V371" s="107"/>
    </row>
    <row r="372" ht="15.75" customHeight="1">
      <c r="A372" s="110">
        <v>0.442</v>
      </c>
      <c r="B372" s="110">
        <v>48.8</v>
      </c>
      <c r="C372" s="110">
        <v>24.4</v>
      </c>
      <c r="D372" s="110">
        <v>0.442</v>
      </c>
      <c r="E372" s="107"/>
      <c r="F372" s="107"/>
      <c r="G372" s="107"/>
      <c r="H372" s="107"/>
      <c r="I372" s="107"/>
      <c r="J372" s="107"/>
      <c r="K372" s="107"/>
      <c r="L372" s="107"/>
      <c r="M372" s="107"/>
      <c r="N372" s="107"/>
      <c r="O372" s="107"/>
      <c r="P372" s="107"/>
      <c r="Q372" s="107"/>
      <c r="R372" s="107"/>
      <c r="S372" s="107"/>
      <c r="T372" s="107"/>
      <c r="U372" s="107"/>
      <c r="V372" s="107"/>
    </row>
    <row r="373" ht="15.75" customHeight="1">
      <c r="A373" s="109">
        <v>0.44</v>
      </c>
      <c r="B373" s="109">
        <v>49.0</v>
      </c>
      <c r="C373" s="109">
        <v>24.5</v>
      </c>
      <c r="D373" s="109">
        <v>0.44</v>
      </c>
      <c r="E373" s="107"/>
      <c r="F373" s="107"/>
      <c r="G373" s="107"/>
      <c r="H373" s="107"/>
      <c r="I373" s="107"/>
      <c r="J373" s="107"/>
      <c r="K373" s="107"/>
      <c r="L373" s="107"/>
      <c r="M373" s="107"/>
      <c r="N373" s="107"/>
      <c r="O373" s="107"/>
      <c r="P373" s="107"/>
      <c r="Q373" s="107"/>
      <c r="R373" s="107"/>
      <c r="S373" s="107"/>
      <c r="T373" s="107"/>
      <c r="U373" s="107"/>
      <c r="V373" s="107"/>
    </row>
    <row r="374" ht="15.75" customHeight="1">
      <c r="A374" s="107"/>
      <c r="B374" s="107"/>
      <c r="C374" s="107"/>
      <c r="D374" s="107"/>
      <c r="E374" s="107"/>
      <c r="F374" s="107"/>
      <c r="G374" s="107"/>
      <c r="H374" s="107"/>
      <c r="I374" s="107"/>
      <c r="J374" s="107"/>
      <c r="K374" s="107"/>
      <c r="L374" s="107"/>
      <c r="M374" s="107"/>
      <c r="N374" s="107"/>
      <c r="O374" s="107"/>
      <c r="P374" s="107"/>
      <c r="Q374" s="107"/>
      <c r="R374" s="107"/>
      <c r="S374" s="107"/>
      <c r="T374" s="107"/>
      <c r="U374" s="107"/>
      <c r="V374" s="107"/>
    </row>
    <row r="375" ht="15.75" customHeight="1">
      <c r="A375" s="107"/>
      <c r="B375" s="107"/>
      <c r="C375" s="107"/>
      <c r="D375" s="107"/>
      <c r="E375" s="107"/>
      <c r="F375" s="107"/>
      <c r="G375" s="107"/>
      <c r="H375" s="107"/>
      <c r="I375" s="107"/>
      <c r="J375" s="107"/>
      <c r="K375" s="107"/>
      <c r="L375" s="107"/>
      <c r="M375" s="107"/>
      <c r="N375" s="107"/>
      <c r="O375" s="107"/>
      <c r="P375" s="107"/>
      <c r="Q375" s="107"/>
      <c r="R375" s="107"/>
      <c r="S375" s="107"/>
      <c r="T375" s="107"/>
      <c r="U375" s="107"/>
      <c r="V375" s="107"/>
    </row>
    <row r="376" ht="15.75" customHeight="1">
      <c r="A376" s="107"/>
      <c r="B376" s="107"/>
      <c r="C376" s="107"/>
      <c r="D376" s="107"/>
      <c r="E376" s="107"/>
      <c r="F376" s="107"/>
      <c r="G376" s="107"/>
      <c r="H376" s="107"/>
      <c r="I376" s="107"/>
      <c r="J376" s="107"/>
      <c r="K376" s="107"/>
      <c r="L376" s="107"/>
      <c r="M376" s="107"/>
      <c r="N376" s="107"/>
      <c r="O376" s="107"/>
      <c r="P376" s="107"/>
      <c r="Q376" s="107"/>
      <c r="R376" s="107"/>
      <c r="S376" s="107"/>
      <c r="T376" s="107"/>
      <c r="U376" s="107"/>
      <c r="V376" s="107"/>
    </row>
    <row r="377" ht="15.75" customHeight="1">
      <c r="A377" s="107"/>
      <c r="B377" s="107"/>
      <c r="C377" s="107"/>
      <c r="D377" s="107"/>
      <c r="E377" s="107"/>
      <c r="F377" s="107"/>
      <c r="G377" s="107"/>
      <c r="H377" s="107"/>
      <c r="I377" s="107"/>
      <c r="J377" s="107"/>
      <c r="K377" s="107"/>
      <c r="L377" s="107"/>
      <c r="M377" s="107"/>
      <c r="N377" s="107"/>
      <c r="O377" s="107"/>
      <c r="P377" s="107"/>
      <c r="Q377" s="107"/>
      <c r="R377" s="107"/>
      <c r="S377" s="107"/>
      <c r="T377" s="107"/>
      <c r="U377" s="107"/>
      <c r="V377" s="107"/>
    </row>
    <row r="378" ht="15.75" customHeight="1">
      <c r="A378" s="107"/>
      <c r="B378" s="107"/>
      <c r="C378" s="107"/>
      <c r="D378" s="107"/>
      <c r="E378" s="107"/>
      <c r="F378" s="107"/>
      <c r="G378" s="107"/>
      <c r="H378" s="107"/>
      <c r="I378" s="107"/>
      <c r="J378" s="107"/>
      <c r="K378" s="107"/>
      <c r="L378" s="107"/>
      <c r="M378" s="107"/>
      <c r="N378" s="107"/>
      <c r="O378" s="107"/>
      <c r="P378" s="107"/>
      <c r="Q378" s="107"/>
      <c r="R378" s="107"/>
      <c r="S378" s="107"/>
      <c r="T378" s="107"/>
      <c r="U378" s="107"/>
      <c r="V378" s="107"/>
    </row>
    <row r="379" ht="15.75" customHeight="1">
      <c r="A379" s="107"/>
      <c r="B379" s="107"/>
      <c r="C379" s="107"/>
      <c r="D379" s="107"/>
      <c r="E379" s="107"/>
      <c r="F379" s="107"/>
      <c r="G379" s="107"/>
      <c r="H379" s="107"/>
      <c r="I379" s="107"/>
      <c r="J379" s="107"/>
      <c r="K379" s="107"/>
      <c r="L379" s="107"/>
      <c r="M379" s="107"/>
      <c r="N379" s="107"/>
      <c r="O379" s="107"/>
      <c r="P379" s="107"/>
      <c r="Q379" s="107"/>
      <c r="R379" s="107"/>
      <c r="S379" s="107"/>
      <c r="T379" s="107"/>
      <c r="U379" s="107"/>
      <c r="V379" s="107"/>
    </row>
    <row r="380" ht="15.75" customHeight="1">
      <c r="A380" s="107"/>
      <c r="B380" s="107"/>
      <c r="C380" s="107"/>
      <c r="D380" s="107"/>
      <c r="E380" s="107"/>
      <c r="F380" s="107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</row>
    <row r="381" ht="15.75" customHeight="1">
      <c r="A381" s="107"/>
      <c r="B381" s="107"/>
      <c r="C381" s="107"/>
      <c r="D381" s="107"/>
      <c r="E381" s="107"/>
      <c r="F381" s="107"/>
      <c r="G381" s="107"/>
      <c r="H381" s="107"/>
      <c r="I381" s="107"/>
      <c r="J381" s="107"/>
      <c r="K381" s="107"/>
      <c r="L381" s="107"/>
      <c r="M381" s="107"/>
      <c r="N381" s="107"/>
      <c r="O381" s="107"/>
      <c r="P381" s="107"/>
      <c r="Q381" s="107"/>
      <c r="R381" s="107"/>
      <c r="S381" s="107"/>
      <c r="T381" s="107"/>
      <c r="U381" s="107"/>
      <c r="V381" s="107"/>
    </row>
    <row r="382" ht="15.75" customHeight="1">
      <c r="A382" s="107"/>
      <c r="B382" s="107"/>
      <c r="C382" s="107"/>
      <c r="D382" s="107"/>
      <c r="E382" s="107"/>
      <c r="F382" s="107"/>
      <c r="G382" s="107"/>
      <c r="H382" s="107"/>
      <c r="I382" s="107"/>
      <c r="J382" s="107"/>
      <c r="K382" s="107"/>
      <c r="L382" s="107"/>
      <c r="M382" s="107"/>
      <c r="N382" s="107"/>
      <c r="O382" s="107"/>
      <c r="P382" s="107"/>
      <c r="Q382" s="107"/>
      <c r="R382" s="107"/>
      <c r="S382" s="107"/>
      <c r="T382" s="107"/>
      <c r="U382" s="107"/>
      <c r="V382" s="107"/>
    </row>
    <row r="383" ht="15.75" customHeight="1">
      <c r="A383" s="107"/>
      <c r="B383" s="107"/>
      <c r="C383" s="107"/>
      <c r="D383" s="107"/>
      <c r="E383" s="107"/>
      <c r="F383" s="107"/>
      <c r="G383" s="107"/>
      <c r="H383" s="107"/>
      <c r="I383" s="107"/>
      <c r="J383" s="107"/>
      <c r="K383" s="107"/>
      <c r="L383" s="107"/>
      <c r="M383" s="107"/>
      <c r="N383" s="107"/>
      <c r="O383" s="107"/>
      <c r="P383" s="107"/>
      <c r="Q383" s="107"/>
      <c r="R383" s="107"/>
      <c r="S383" s="107"/>
      <c r="T383" s="107"/>
      <c r="U383" s="107"/>
      <c r="V383" s="107"/>
    </row>
    <row r="384" ht="15.75" customHeight="1">
      <c r="A384" s="107"/>
      <c r="B384" s="107"/>
      <c r="C384" s="107"/>
      <c r="D384" s="107"/>
      <c r="E384" s="107"/>
      <c r="F384" s="107"/>
      <c r="G384" s="107"/>
      <c r="H384" s="107"/>
      <c r="I384" s="107"/>
      <c r="J384" s="107"/>
      <c r="K384" s="107"/>
      <c r="L384" s="107"/>
      <c r="M384" s="107"/>
      <c r="N384" s="107"/>
      <c r="O384" s="107"/>
      <c r="P384" s="107"/>
      <c r="Q384" s="107"/>
      <c r="R384" s="107"/>
      <c r="S384" s="107"/>
      <c r="T384" s="107"/>
      <c r="U384" s="107"/>
      <c r="V384" s="107"/>
    </row>
    <row r="385" ht="15.75" customHeight="1">
      <c r="A385" s="107"/>
      <c r="B385" s="107"/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</row>
    <row r="386" ht="15.75" customHeight="1">
      <c r="A386" s="107"/>
      <c r="B386" s="107"/>
      <c r="C386" s="107"/>
      <c r="D386" s="107"/>
      <c r="E386" s="107"/>
      <c r="F386" s="107"/>
      <c r="G386" s="107"/>
      <c r="H386" s="107"/>
      <c r="I386" s="107"/>
      <c r="J386" s="107"/>
      <c r="K386" s="107"/>
      <c r="L386" s="107"/>
      <c r="M386" s="107"/>
      <c r="N386" s="107"/>
      <c r="O386" s="107"/>
      <c r="P386" s="107"/>
      <c r="Q386" s="107"/>
      <c r="R386" s="107"/>
      <c r="S386" s="107"/>
      <c r="T386" s="107"/>
      <c r="U386" s="107"/>
      <c r="V386" s="107"/>
    </row>
    <row r="387" ht="15.75" customHeight="1">
      <c r="A387" s="107"/>
      <c r="B387" s="107"/>
      <c r="C387" s="107"/>
      <c r="D387" s="107"/>
      <c r="E387" s="107"/>
      <c r="F387" s="107"/>
      <c r="G387" s="107"/>
      <c r="H387" s="107"/>
      <c r="I387" s="107"/>
      <c r="J387" s="107"/>
      <c r="K387" s="107"/>
      <c r="L387" s="107"/>
      <c r="M387" s="107"/>
      <c r="N387" s="107"/>
      <c r="O387" s="107"/>
      <c r="P387" s="107"/>
      <c r="Q387" s="107"/>
      <c r="R387" s="107"/>
      <c r="S387" s="107"/>
      <c r="T387" s="107"/>
      <c r="U387" s="107"/>
      <c r="V387" s="107"/>
    </row>
    <row r="388" ht="15.75" customHeight="1">
      <c r="A388" s="107"/>
      <c r="B388" s="107"/>
      <c r="C388" s="107"/>
      <c r="D388" s="107"/>
      <c r="E388" s="107"/>
      <c r="F388" s="107"/>
      <c r="G388" s="107"/>
      <c r="H388" s="107"/>
      <c r="I388" s="107"/>
      <c r="J388" s="107"/>
      <c r="K388" s="107"/>
      <c r="L388" s="107"/>
      <c r="M388" s="107"/>
      <c r="N388" s="107"/>
      <c r="O388" s="107"/>
      <c r="P388" s="107"/>
      <c r="Q388" s="107"/>
      <c r="R388" s="107"/>
      <c r="S388" s="107"/>
      <c r="T388" s="107"/>
      <c r="U388" s="107"/>
      <c r="V388" s="107"/>
    </row>
    <row r="389" ht="15.75" customHeight="1">
      <c r="A389" s="107"/>
      <c r="B389" s="107"/>
      <c r="C389" s="107"/>
      <c r="D389" s="107"/>
      <c r="E389" s="107"/>
      <c r="F389" s="107"/>
      <c r="G389" s="107"/>
      <c r="H389" s="107"/>
      <c r="I389" s="107"/>
      <c r="J389" s="107"/>
      <c r="K389" s="107"/>
      <c r="L389" s="107"/>
      <c r="M389" s="107"/>
      <c r="N389" s="107"/>
      <c r="O389" s="107"/>
      <c r="P389" s="107"/>
      <c r="Q389" s="107"/>
      <c r="R389" s="107"/>
      <c r="S389" s="107"/>
      <c r="T389" s="107"/>
      <c r="U389" s="107"/>
      <c r="V389" s="107"/>
    </row>
    <row r="390" ht="15.75" customHeight="1">
      <c r="A390" s="107"/>
      <c r="B390" s="107"/>
      <c r="C390" s="107"/>
      <c r="D390" s="107"/>
      <c r="E390" s="107"/>
      <c r="F390" s="107"/>
      <c r="G390" s="107"/>
      <c r="H390" s="107"/>
      <c r="I390" s="107"/>
      <c r="J390" s="107"/>
      <c r="K390" s="107"/>
      <c r="L390" s="107"/>
      <c r="M390" s="107"/>
      <c r="N390" s="107"/>
      <c r="O390" s="107"/>
      <c r="P390" s="107"/>
      <c r="Q390" s="107"/>
      <c r="R390" s="107"/>
      <c r="S390" s="107"/>
      <c r="T390" s="107"/>
      <c r="U390" s="107"/>
      <c r="V390" s="107"/>
    </row>
    <row r="391" ht="15.75" customHeight="1">
      <c r="A391" s="107"/>
      <c r="B391" s="107"/>
      <c r="C391" s="107"/>
      <c r="D391" s="107"/>
      <c r="E391" s="107"/>
      <c r="F391" s="107"/>
      <c r="G391" s="107"/>
      <c r="H391" s="107"/>
      <c r="I391" s="107"/>
      <c r="J391" s="107"/>
      <c r="K391" s="107"/>
      <c r="L391" s="107"/>
      <c r="M391" s="107"/>
      <c r="N391" s="107"/>
      <c r="O391" s="107"/>
      <c r="P391" s="107"/>
      <c r="Q391" s="107"/>
      <c r="R391" s="107"/>
      <c r="S391" s="107"/>
      <c r="T391" s="107"/>
      <c r="U391" s="107"/>
      <c r="V391" s="107"/>
    </row>
    <row r="392" ht="15.75" customHeight="1">
      <c r="A392" s="107"/>
      <c r="B392" s="107"/>
      <c r="C392" s="107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</row>
    <row r="393" ht="15.75" customHeight="1">
      <c r="A393" s="107"/>
      <c r="B393" s="107"/>
      <c r="C393" s="107"/>
      <c r="D393" s="107"/>
      <c r="E393" s="107"/>
      <c r="F393" s="107"/>
      <c r="G393" s="107"/>
      <c r="H393" s="107"/>
      <c r="I393" s="107"/>
      <c r="J393" s="107"/>
      <c r="K393" s="107"/>
      <c r="L393" s="107"/>
      <c r="M393" s="107"/>
      <c r="N393" s="107"/>
      <c r="O393" s="107"/>
      <c r="P393" s="107"/>
      <c r="Q393" s="107"/>
      <c r="R393" s="107"/>
      <c r="S393" s="107"/>
      <c r="T393" s="107"/>
      <c r="U393" s="107"/>
      <c r="V393" s="107"/>
    </row>
    <row r="394" ht="15.75" customHeight="1">
      <c r="A394" s="107"/>
      <c r="B394" s="107"/>
      <c r="C394" s="107"/>
      <c r="D394" s="107"/>
      <c r="E394" s="107"/>
      <c r="F394" s="107"/>
      <c r="G394" s="107"/>
      <c r="H394" s="107"/>
      <c r="I394" s="107"/>
      <c r="J394" s="107"/>
      <c r="K394" s="107"/>
      <c r="L394" s="107"/>
      <c r="M394" s="107"/>
      <c r="N394" s="107"/>
      <c r="O394" s="107"/>
      <c r="P394" s="107"/>
      <c r="Q394" s="107"/>
      <c r="R394" s="107"/>
      <c r="S394" s="107"/>
      <c r="T394" s="107"/>
      <c r="U394" s="107"/>
      <c r="V394" s="107"/>
    </row>
    <row r="395" ht="15.75" customHeight="1">
      <c r="A395" s="107"/>
      <c r="B395" s="107"/>
      <c r="C395" s="107"/>
      <c r="D395" s="107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107"/>
      <c r="Q395" s="107"/>
      <c r="R395" s="107"/>
      <c r="S395" s="107"/>
      <c r="T395" s="107"/>
      <c r="U395" s="107"/>
      <c r="V395" s="107"/>
    </row>
    <row r="396" ht="15.75" customHeight="1">
      <c r="A396" s="107"/>
      <c r="B396" s="107"/>
      <c r="C396" s="107"/>
      <c r="D396" s="107"/>
      <c r="E396" s="107"/>
      <c r="F396" s="107"/>
      <c r="G396" s="107"/>
      <c r="H396" s="107"/>
      <c r="I396" s="107"/>
      <c r="J396" s="107"/>
      <c r="K396" s="107"/>
      <c r="L396" s="107"/>
      <c r="M396" s="107"/>
      <c r="N396" s="107"/>
      <c r="O396" s="107"/>
      <c r="P396" s="107"/>
      <c r="Q396" s="107"/>
      <c r="R396" s="107"/>
      <c r="S396" s="107"/>
      <c r="T396" s="107"/>
      <c r="U396" s="107"/>
      <c r="V396" s="107"/>
    </row>
    <row r="397" ht="15.75" customHeight="1">
      <c r="A397" s="107"/>
      <c r="B397" s="107"/>
      <c r="C397" s="107"/>
      <c r="D397" s="107"/>
      <c r="E397" s="107"/>
      <c r="F397" s="107"/>
      <c r="G397" s="107"/>
      <c r="H397" s="107"/>
      <c r="I397" s="107"/>
      <c r="J397" s="107"/>
      <c r="K397" s="107"/>
      <c r="L397" s="107"/>
      <c r="M397" s="107"/>
      <c r="N397" s="107"/>
      <c r="O397" s="107"/>
      <c r="P397" s="107"/>
      <c r="Q397" s="107"/>
      <c r="R397" s="107"/>
      <c r="S397" s="107"/>
      <c r="T397" s="107"/>
      <c r="U397" s="107"/>
      <c r="V397" s="107"/>
    </row>
    <row r="398" ht="15.75" customHeight="1">
      <c r="A398" s="107"/>
      <c r="B398" s="107"/>
      <c r="C398" s="107"/>
      <c r="D398" s="107"/>
      <c r="E398" s="107"/>
      <c r="F398" s="107"/>
      <c r="G398" s="107"/>
      <c r="H398" s="107"/>
      <c r="I398" s="107"/>
      <c r="J398" s="107"/>
      <c r="K398" s="107"/>
      <c r="L398" s="107"/>
      <c r="M398" s="107"/>
      <c r="N398" s="107"/>
      <c r="O398" s="107"/>
      <c r="P398" s="107"/>
      <c r="Q398" s="107"/>
      <c r="R398" s="107"/>
      <c r="S398" s="107"/>
      <c r="T398" s="107"/>
      <c r="U398" s="107"/>
      <c r="V398" s="107"/>
    </row>
    <row r="399" ht="15.75" customHeight="1">
      <c r="A399" s="107"/>
      <c r="B399" s="107"/>
      <c r="C399" s="107"/>
      <c r="D399" s="107"/>
      <c r="E399" s="107"/>
      <c r="F399" s="107"/>
      <c r="G399" s="107"/>
      <c r="H399" s="107"/>
      <c r="I399" s="107"/>
      <c r="J399" s="107"/>
      <c r="K399" s="107"/>
      <c r="L399" s="107"/>
      <c r="M399" s="107"/>
      <c r="N399" s="107"/>
      <c r="O399" s="107"/>
      <c r="P399" s="107"/>
      <c r="Q399" s="107"/>
      <c r="R399" s="107"/>
      <c r="S399" s="107"/>
      <c r="T399" s="107"/>
      <c r="U399" s="107"/>
      <c r="V399" s="107"/>
    </row>
    <row r="400" ht="15.75" customHeight="1">
      <c r="A400" s="107"/>
      <c r="B400" s="107"/>
      <c r="C400" s="107"/>
      <c r="D400" s="107"/>
      <c r="E400" s="107"/>
      <c r="F400" s="107"/>
      <c r="G400" s="107"/>
      <c r="H400" s="107"/>
      <c r="I400" s="107"/>
      <c r="J400" s="107"/>
      <c r="K400" s="107"/>
      <c r="L400" s="107"/>
      <c r="M400" s="107"/>
      <c r="N400" s="107"/>
      <c r="O400" s="107"/>
      <c r="P400" s="107"/>
      <c r="Q400" s="107"/>
      <c r="R400" s="107"/>
      <c r="S400" s="107"/>
      <c r="T400" s="107"/>
      <c r="U400" s="107"/>
      <c r="V400" s="107"/>
    </row>
    <row r="401" ht="15.75" customHeight="1">
      <c r="A401" s="107"/>
      <c r="B401" s="107"/>
      <c r="C401" s="107"/>
      <c r="D401" s="107"/>
      <c r="E401" s="107"/>
      <c r="F401" s="107"/>
      <c r="G401" s="107"/>
      <c r="H401" s="107"/>
      <c r="I401" s="107"/>
      <c r="J401" s="107"/>
      <c r="K401" s="107"/>
      <c r="L401" s="107"/>
      <c r="M401" s="107"/>
      <c r="N401" s="107"/>
      <c r="O401" s="107"/>
      <c r="P401" s="107"/>
      <c r="Q401" s="107"/>
      <c r="R401" s="107"/>
      <c r="S401" s="107"/>
      <c r="T401" s="107"/>
      <c r="U401" s="107"/>
      <c r="V401" s="107"/>
    </row>
    <row r="402" ht="15.75" customHeight="1">
      <c r="A402" s="107"/>
      <c r="B402" s="107"/>
      <c r="C402" s="107"/>
      <c r="D402" s="107"/>
      <c r="E402" s="107"/>
      <c r="F402" s="107"/>
      <c r="G402" s="107"/>
      <c r="H402" s="107"/>
      <c r="I402" s="107"/>
      <c r="J402" s="107"/>
      <c r="K402" s="107"/>
      <c r="L402" s="107"/>
      <c r="M402" s="107"/>
      <c r="N402" s="107"/>
      <c r="O402" s="107"/>
      <c r="P402" s="107"/>
      <c r="Q402" s="107"/>
      <c r="R402" s="107"/>
      <c r="S402" s="107"/>
      <c r="T402" s="107"/>
      <c r="U402" s="107"/>
      <c r="V402" s="107"/>
    </row>
    <row r="403" ht="15.75" customHeight="1">
      <c r="A403" s="107"/>
      <c r="B403" s="107"/>
      <c r="C403" s="107"/>
      <c r="D403" s="107"/>
      <c r="E403" s="107"/>
      <c r="F403" s="107"/>
      <c r="G403" s="107"/>
      <c r="H403" s="107"/>
      <c r="I403" s="107"/>
      <c r="J403" s="107"/>
      <c r="K403" s="107"/>
      <c r="L403" s="107"/>
      <c r="M403" s="107"/>
      <c r="N403" s="107"/>
      <c r="O403" s="107"/>
      <c r="P403" s="107"/>
      <c r="Q403" s="107"/>
      <c r="R403" s="107"/>
      <c r="S403" s="107"/>
      <c r="T403" s="107"/>
      <c r="U403" s="107"/>
      <c r="V403" s="107"/>
    </row>
    <row r="404" ht="15.75" customHeight="1">
      <c r="A404" s="107"/>
      <c r="B404" s="107"/>
      <c r="C404" s="107"/>
      <c r="D404" s="107"/>
      <c r="E404" s="107"/>
      <c r="F404" s="107"/>
      <c r="G404" s="107"/>
      <c r="H404" s="107"/>
      <c r="I404" s="107"/>
      <c r="J404" s="107"/>
      <c r="K404" s="107"/>
      <c r="L404" s="107"/>
      <c r="M404" s="107"/>
      <c r="N404" s="107"/>
      <c r="O404" s="107"/>
      <c r="P404" s="107"/>
      <c r="Q404" s="107"/>
      <c r="R404" s="107"/>
      <c r="S404" s="107"/>
      <c r="T404" s="107"/>
      <c r="U404" s="107"/>
      <c r="V404" s="107"/>
    </row>
    <row r="405" ht="15.75" customHeight="1">
      <c r="A405" s="107"/>
      <c r="B405" s="107"/>
      <c r="C405" s="107"/>
      <c r="D405" s="107"/>
      <c r="E405" s="107"/>
      <c r="F405" s="107"/>
      <c r="G405" s="107"/>
      <c r="H405" s="107"/>
      <c r="I405" s="107"/>
      <c r="J405" s="107"/>
      <c r="K405" s="107"/>
      <c r="L405" s="107"/>
      <c r="M405" s="107"/>
      <c r="N405" s="107"/>
      <c r="O405" s="107"/>
      <c r="P405" s="107"/>
      <c r="Q405" s="107"/>
      <c r="R405" s="107"/>
      <c r="S405" s="107"/>
      <c r="T405" s="107"/>
      <c r="U405" s="107"/>
      <c r="V405" s="107"/>
    </row>
    <row r="406" ht="15.75" customHeight="1">
      <c r="A406" s="107"/>
      <c r="B406" s="107"/>
      <c r="C406" s="107"/>
      <c r="D406" s="107"/>
      <c r="E406" s="107"/>
      <c r="F406" s="107"/>
      <c r="G406" s="107"/>
      <c r="H406" s="107"/>
      <c r="I406" s="107"/>
      <c r="J406" s="107"/>
      <c r="K406" s="107"/>
      <c r="L406" s="107"/>
      <c r="M406" s="107"/>
      <c r="N406" s="107"/>
      <c r="O406" s="107"/>
      <c r="P406" s="107"/>
      <c r="Q406" s="107"/>
      <c r="R406" s="107"/>
      <c r="S406" s="107"/>
      <c r="T406" s="107"/>
      <c r="U406" s="107"/>
      <c r="V406" s="107"/>
    </row>
    <row r="407" ht="15.75" customHeight="1">
      <c r="A407" s="107"/>
      <c r="B407" s="107"/>
      <c r="C407" s="107"/>
      <c r="D407" s="107"/>
      <c r="E407" s="107"/>
      <c r="F407" s="107"/>
      <c r="G407" s="107"/>
      <c r="H407" s="107"/>
      <c r="I407" s="107"/>
      <c r="J407" s="107"/>
      <c r="K407" s="107"/>
      <c r="L407" s="107"/>
      <c r="M407" s="107"/>
      <c r="N407" s="107"/>
      <c r="O407" s="107"/>
      <c r="P407" s="107"/>
      <c r="Q407" s="107"/>
      <c r="R407" s="107"/>
      <c r="S407" s="107"/>
      <c r="T407" s="107"/>
      <c r="U407" s="107"/>
      <c r="V407" s="107"/>
    </row>
    <row r="408" ht="15.75" customHeight="1">
      <c r="A408" s="107"/>
      <c r="B408" s="107"/>
      <c r="C408" s="107"/>
      <c r="D408" s="107"/>
      <c r="E408" s="107"/>
      <c r="F408" s="107"/>
      <c r="G408" s="107"/>
      <c r="H408" s="107"/>
      <c r="I408" s="107"/>
      <c r="J408" s="107"/>
      <c r="K408" s="107"/>
      <c r="L408" s="107"/>
      <c r="M408" s="107"/>
      <c r="N408" s="107"/>
      <c r="O408" s="107"/>
      <c r="P408" s="107"/>
      <c r="Q408" s="107"/>
      <c r="R408" s="107"/>
      <c r="S408" s="107"/>
      <c r="T408" s="107"/>
      <c r="U408" s="107"/>
      <c r="V408" s="107"/>
    </row>
    <row r="409" ht="15.75" customHeight="1">
      <c r="A409" s="107"/>
      <c r="B409" s="107"/>
      <c r="C409" s="107"/>
      <c r="D409" s="107"/>
      <c r="E409" s="107"/>
      <c r="F409" s="107"/>
      <c r="G409" s="107"/>
      <c r="H409" s="107"/>
      <c r="I409" s="107"/>
      <c r="J409" s="107"/>
      <c r="K409" s="107"/>
      <c r="L409" s="107"/>
      <c r="M409" s="107"/>
      <c r="N409" s="107"/>
      <c r="O409" s="107"/>
      <c r="P409" s="107"/>
      <c r="Q409" s="107"/>
      <c r="R409" s="107"/>
      <c r="S409" s="107"/>
      <c r="T409" s="107"/>
      <c r="U409" s="107"/>
      <c r="V409" s="107"/>
    </row>
    <row r="410" ht="15.75" customHeight="1">
      <c r="A410" s="107"/>
      <c r="B410" s="107"/>
      <c r="C410" s="107"/>
      <c r="D410" s="107"/>
      <c r="E410" s="107"/>
      <c r="F410" s="107"/>
      <c r="G410" s="107"/>
      <c r="H410" s="107"/>
      <c r="I410" s="107"/>
      <c r="J410" s="107"/>
      <c r="K410" s="107"/>
      <c r="L410" s="107"/>
      <c r="M410" s="107"/>
      <c r="N410" s="107"/>
      <c r="O410" s="107"/>
      <c r="P410" s="107"/>
      <c r="Q410" s="107"/>
      <c r="R410" s="107"/>
      <c r="S410" s="107"/>
      <c r="T410" s="107"/>
      <c r="U410" s="107"/>
      <c r="V410" s="107"/>
    </row>
    <row r="411" ht="15.75" customHeight="1">
      <c r="A411" s="107"/>
      <c r="B411" s="107"/>
      <c r="C411" s="107"/>
      <c r="D411" s="107"/>
      <c r="E411" s="107"/>
      <c r="F411" s="107"/>
      <c r="G411" s="107"/>
      <c r="H411" s="107"/>
      <c r="I411" s="107"/>
      <c r="J411" s="107"/>
      <c r="K411" s="107"/>
      <c r="L411" s="107"/>
      <c r="M411" s="107"/>
      <c r="N411" s="107"/>
      <c r="O411" s="107"/>
      <c r="P411" s="107"/>
      <c r="Q411" s="107"/>
      <c r="R411" s="107"/>
      <c r="S411" s="107"/>
      <c r="T411" s="107"/>
      <c r="U411" s="107"/>
      <c r="V411" s="107"/>
    </row>
    <row r="412" ht="15.75" customHeight="1">
      <c r="A412" s="107"/>
      <c r="B412" s="107"/>
      <c r="C412" s="107"/>
      <c r="D412" s="107"/>
      <c r="E412" s="107"/>
      <c r="F412" s="107"/>
      <c r="G412" s="107"/>
      <c r="H412" s="107"/>
      <c r="I412" s="107"/>
      <c r="J412" s="107"/>
      <c r="K412" s="107"/>
      <c r="L412" s="107"/>
      <c r="M412" s="107"/>
      <c r="N412" s="107"/>
      <c r="O412" s="107"/>
      <c r="P412" s="107"/>
      <c r="Q412" s="107"/>
      <c r="R412" s="107"/>
      <c r="S412" s="107"/>
      <c r="T412" s="107"/>
      <c r="U412" s="107"/>
      <c r="V412" s="107"/>
    </row>
    <row r="413" ht="15.75" customHeight="1">
      <c r="A413" s="107"/>
      <c r="B413" s="107"/>
      <c r="C413" s="107"/>
      <c r="D413" s="107"/>
      <c r="E413" s="107"/>
      <c r="F413" s="107"/>
      <c r="G413" s="107"/>
      <c r="H413" s="107"/>
      <c r="I413" s="107"/>
      <c r="J413" s="107"/>
      <c r="K413" s="107"/>
      <c r="L413" s="107"/>
      <c r="M413" s="107"/>
      <c r="N413" s="107"/>
      <c r="O413" s="107"/>
      <c r="P413" s="107"/>
      <c r="Q413" s="107"/>
      <c r="R413" s="107"/>
      <c r="S413" s="107"/>
      <c r="T413" s="107"/>
      <c r="U413" s="107"/>
      <c r="V413" s="107"/>
    </row>
    <row r="414" ht="15.75" customHeight="1">
      <c r="A414" s="107"/>
      <c r="B414" s="107"/>
      <c r="C414" s="107"/>
      <c r="D414" s="107"/>
      <c r="E414" s="107"/>
      <c r="F414" s="107"/>
      <c r="G414" s="107"/>
      <c r="H414" s="107"/>
      <c r="I414" s="107"/>
      <c r="J414" s="107"/>
      <c r="K414" s="107"/>
      <c r="L414" s="107"/>
      <c r="M414" s="107"/>
      <c r="N414" s="107"/>
      <c r="O414" s="107"/>
      <c r="P414" s="107"/>
      <c r="Q414" s="107"/>
      <c r="R414" s="107"/>
      <c r="S414" s="107"/>
      <c r="T414" s="107"/>
      <c r="U414" s="107"/>
      <c r="V414" s="107"/>
    </row>
    <row r="415" ht="15.75" customHeight="1">
      <c r="A415" s="107"/>
      <c r="B415" s="107"/>
      <c r="C415" s="107"/>
      <c r="D415" s="107"/>
      <c r="E415" s="107"/>
      <c r="F415" s="107"/>
      <c r="G415" s="107"/>
      <c r="H415" s="107"/>
      <c r="I415" s="107"/>
      <c r="J415" s="107"/>
      <c r="K415" s="107"/>
      <c r="L415" s="107"/>
      <c r="M415" s="107"/>
      <c r="N415" s="107"/>
      <c r="O415" s="107"/>
      <c r="P415" s="107"/>
      <c r="Q415" s="107"/>
      <c r="R415" s="107"/>
      <c r="S415" s="107"/>
      <c r="T415" s="107"/>
      <c r="U415" s="107"/>
      <c r="V415" s="107"/>
    </row>
    <row r="416" ht="15.75" customHeight="1">
      <c r="A416" s="107"/>
      <c r="B416" s="107"/>
      <c r="C416" s="107"/>
      <c r="D416" s="107"/>
      <c r="E416" s="107"/>
      <c r="F416" s="107"/>
      <c r="G416" s="107"/>
      <c r="H416" s="107"/>
      <c r="I416" s="107"/>
      <c r="J416" s="107"/>
      <c r="K416" s="107"/>
      <c r="L416" s="107"/>
      <c r="M416" s="107"/>
      <c r="N416" s="107"/>
      <c r="O416" s="107"/>
      <c r="P416" s="107"/>
      <c r="Q416" s="107"/>
      <c r="R416" s="107"/>
      <c r="S416" s="107"/>
      <c r="T416" s="107"/>
      <c r="U416" s="107"/>
      <c r="V416" s="107"/>
    </row>
    <row r="417" ht="15.75" customHeight="1">
      <c r="A417" s="107"/>
      <c r="B417" s="107"/>
      <c r="C417" s="107"/>
      <c r="D417" s="107"/>
      <c r="E417" s="107"/>
      <c r="F417" s="107"/>
      <c r="G417" s="107"/>
      <c r="H417" s="107"/>
      <c r="I417" s="107"/>
      <c r="J417" s="107"/>
      <c r="K417" s="107"/>
      <c r="L417" s="107"/>
      <c r="M417" s="107"/>
      <c r="N417" s="107"/>
      <c r="O417" s="107"/>
      <c r="P417" s="107"/>
      <c r="Q417" s="107"/>
      <c r="R417" s="107"/>
      <c r="S417" s="107"/>
      <c r="T417" s="107"/>
      <c r="U417" s="107"/>
      <c r="V417" s="107"/>
    </row>
    <row r="418" ht="15.75" customHeight="1">
      <c r="A418" s="107"/>
      <c r="B418" s="107"/>
      <c r="C418" s="107"/>
      <c r="D418" s="107"/>
      <c r="E418" s="107"/>
      <c r="F418" s="107"/>
      <c r="G418" s="107"/>
      <c r="H418" s="107"/>
      <c r="I418" s="107"/>
      <c r="J418" s="107"/>
      <c r="K418" s="107"/>
      <c r="L418" s="107"/>
      <c r="M418" s="107"/>
      <c r="N418" s="107"/>
      <c r="O418" s="107"/>
      <c r="P418" s="107"/>
      <c r="Q418" s="107"/>
      <c r="R418" s="107"/>
      <c r="S418" s="107"/>
      <c r="T418" s="107"/>
      <c r="U418" s="107"/>
      <c r="V418" s="107"/>
    </row>
    <row r="419" ht="15.75" customHeight="1">
      <c r="A419" s="107"/>
      <c r="B419" s="107"/>
      <c r="C419" s="107"/>
      <c r="D419" s="107"/>
      <c r="E419" s="107"/>
      <c r="F419" s="107"/>
      <c r="G419" s="107"/>
      <c r="H419" s="107"/>
      <c r="I419" s="107"/>
      <c r="J419" s="107"/>
      <c r="K419" s="107"/>
      <c r="L419" s="107"/>
      <c r="M419" s="107"/>
      <c r="N419" s="107"/>
      <c r="O419" s="107"/>
      <c r="P419" s="107"/>
      <c r="Q419" s="107"/>
      <c r="R419" s="107"/>
      <c r="S419" s="107"/>
      <c r="T419" s="107"/>
      <c r="U419" s="107"/>
      <c r="V419" s="107"/>
    </row>
    <row r="420" ht="15.75" customHeight="1">
      <c r="A420" s="107"/>
      <c r="B420" s="107"/>
      <c r="C420" s="107"/>
      <c r="D420" s="107"/>
      <c r="E420" s="107"/>
      <c r="F420" s="107"/>
      <c r="G420" s="107"/>
      <c r="H420" s="107"/>
      <c r="I420" s="107"/>
      <c r="J420" s="107"/>
      <c r="K420" s="107"/>
      <c r="L420" s="107"/>
      <c r="M420" s="107"/>
      <c r="N420" s="107"/>
      <c r="O420" s="107"/>
      <c r="P420" s="107"/>
      <c r="Q420" s="107"/>
      <c r="R420" s="107"/>
      <c r="S420" s="107"/>
      <c r="T420" s="107"/>
      <c r="U420" s="107"/>
      <c r="V420" s="107"/>
    </row>
    <row r="421" ht="15.75" customHeight="1">
      <c r="A421" s="107"/>
      <c r="B421" s="107"/>
      <c r="C421" s="107"/>
      <c r="D421" s="107"/>
      <c r="E421" s="107"/>
      <c r="F421" s="107"/>
      <c r="G421" s="107"/>
      <c r="H421" s="107"/>
      <c r="I421" s="107"/>
      <c r="J421" s="107"/>
      <c r="K421" s="107"/>
      <c r="L421" s="107"/>
      <c r="M421" s="107"/>
      <c r="N421" s="107"/>
      <c r="O421" s="107"/>
      <c r="P421" s="107"/>
      <c r="Q421" s="107"/>
      <c r="R421" s="107"/>
      <c r="S421" s="107"/>
      <c r="T421" s="107"/>
      <c r="U421" s="107"/>
      <c r="V421" s="107"/>
    </row>
    <row r="422" ht="15.75" customHeight="1">
      <c r="A422" s="107"/>
      <c r="B422" s="107"/>
      <c r="C422" s="107"/>
      <c r="D422" s="107"/>
      <c r="E422" s="107"/>
      <c r="F422" s="107"/>
      <c r="G422" s="107"/>
      <c r="H422" s="107"/>
      <c r="I422" s="107"/>
      <c r="J422" s="107"/>
      <c r="K422" s="107"/>
      <c r="L422" s="107"/>
      <c r="M422" s="107"/>
      <c r="N422" s="107"/>
      <c r="O422" s="107"/>
      <c r="P422" s="107"/>
      <c r="Q422" s="107"/>
      <c r="R422" s="107"/>
      <c r="S422" s="107"/>
      <c r="T422" s="107"/>
      <c r="U422" s="107"/>
      <c r="V422" s="107"/>
    </row>
    <row r="423" ht="15.75" customHeight="1">
      <c r="A423" s="107"/>
      <c r="B423" s="107"/>
      <c r="C423" s="107"/>
      <c r="D423" s="107"/>
      <c r="E423" s="107"/>
      <c r="F423" s="107"/>
      <c r="G423" s="107"/>
      <c r="H423" s="107"/>
      <c r="I423" s="107"/>
      <c r="J423" s="107"/>
      <c r="K423" s="107"/>
      <c r="L423" s="107"/>
      <c r="M423" s="107"/>
      <c r="N423" s="107"/>
      <c r="O423" s="107"/>
      <c r="P423" s="107"/>
      <c r="Q423" s="107"/>
      <c r="R423" s="107"/>
      <c r="S423" s="107"/>
      <c r="T423" s="107"/>
      <c r="U423" s="107"/>
      <c r="V423" s="107"/>
    </row>
    <row r="424" ht="15.75" customHeight="1">
      <c r="A424" s="107"/>
      <c r="B424" s="107"/>
      <c r="C424" s="107"/>
      <c r="D424" s="107"/>
      <c r="E424" s="107"/>
      <c r="F424" s="107"/>
      <c r="G424" s="107"/>
      <c r="H424" s="107"/>
      <c r="I424" s="107"/>
      <c r="J424" s="107"/>
      <c r="K424" s="107"/>
      <c r="L424" s="107"/>
      <c r="M424" s="107"/>
      <c r="N424" s="107"/>
      <c r="O424" s="107"/>
      <c r="P424" s="107"/>
      <c r="Q424" s="107"/>
      <c r="R424" s="107"/>
      <c r="S424" s="107"/>
      <c r="T424" s="107"/>
      <c r="U424" s="107"/>
      <c r="V424" s="107"/>
    </row>
    <row r="425" ht="15.75" customHeight="1">
      <c r="A425" s="107"/>
      <c r="B425" s="107"/>
      <c r="C425" s="107"/>
      <c r="D425" s="107"/>
      <c r="E425" s="107"/>
      <c r="F425" s="107"/>
      <c r="G425" s="107"/>
      <c r="H425" s="107"/>
      <c r="I425" s="107"/>
      <c r="J425" s="107"/>
      <c r="K425" s="107"/>
      <c r="L425" s="107"/>
      <c r="M425" s="107"/>
      <c r="N425" s="107"/>
      <c r="O425" s="107"/>
      <c r="P425" s="107"/>
      <c r="Q425" s="107"/>
      <c r="R425" s="107"/>
      <c r="S425" s="107"/>
      <c r="T425" s="107"/>
      <c r="U425" s="107"/>
      <c r="V425" s="107"/>
    </row>
    <row r="426" ht="15.75" customHeight="1">
      <c r="A426" s="107"/>
      <c r="B426" s="107"/>
      <c r="C426" s="107"/>
      <c r="D426" s="107"/>
      <c r="E426" s="107"/>
      <c r="F426" s="107"/>
      <c r="G426" s="107"/>
      <c r="H426" s="107"/>
      <c r="I426" s="107"/>
      <c r="J426" s="107"/>
      <c r="K426" s="107"/>
      <c r="L426" s="107"/>
      <c r="M426" s="107"/>
      <c r="N426" s="107"/>
      <c r="O426" s="107"/>
      <c r="P426" s="107"/>
      <c r="Q426" s="107"/>
      <c r="R426" s="107"/>
      <c r="S426" s="107"/>
      <c r="T426" s="107"/>
      <c r="U426" s="107"/>
      <c r="V426" s="107"/>
    </row>
    <row r="427" ht="15.75" customHeight="1">
      <c r="A427" s="107"/>
      <c r="B427" s="107"/>
      <c r="C427" s="107"/>
      <c r="D427" s="107"/>
      <c r="E427" s="107"/>
      <c r="F427" s="107"/>
      <c r="G427" s="107"/>
      <c r="H427" s="107"/>
      <c r="I427" s="107"/>
      <c r="J427" s="107"/>
      <c r="K427" s="107"/>
      <c r="L427" s="107"/>
      <c r="M427" s="107"/>
      <c r="N427" s="107"/>
      <c r="O427" s="107"/>
      <c r="P427" s="107"/>
      <c r="Q427" s="107"/>
      <c r="R427" s="107"/>
      <c r="S427" s="107"/>
      <c r="T427" s="107"/>
      <c r="U427" s="107"/>
      <c r="V427" s="107"/>
    </row>
    <row r="428" ht="15.75" customHeight="1">
      <c r="A428" s="107"/>
      <c r="B428" s="107"/>
      <c r="C428" s="107"/>
      <c r="D428" s="107"/>
      <c r="E428" s="107"/>
      <c r="F428" s="107"/>
      <c r="G428" s="107"/>
      <c r="H428" s="107"/>
      <c r="I428" s="107"/>
      <c r="J428" s="107"/>
      <c r="K428" s="107"/>
      <c r="L428" s="107"/>
      <c r="M428" s="107"/>
      <c r="N428" s="107"/>
      <c r="O428" s="107"/>
      <c r="P428" s="107"/>
      <c r="Q428" s="107"/>
      <c r="R428" s="107"/>
      <c r="S428" s="107"/>
      <c r="T428" s="107"/>
      <c r="U428" s="107"/>
      <c r="V428" s="107"/>
    </row>
    <row r="429" ht="15.75" customHeight="1">
      <c r="A429" s="107"/>
      <c r="B429" s="107"/>
      <c r="C429" s="107"/>
      <c r="D429" s="107"/>
      <c r="E429" s="107"/>
      <c r="F429" s="107"/>
      <c r="G429" s="107"/>
      <c r="H429" s="107"/>
      <c r="I429" s="107"/>
      <c r="J429" s="107"/>
      <c r="K429" s="107"/>
      <c r="L429" s="107"/>
      <c r="M429" s="107"/>
      <c r="N429" s="107"/>
      <c r="O429" s="107"/>
      <c r="P429" s="107"/>
      <c r="Q429" s="107"/>
      <c r="R429" s="107"/>
      <c r="S429" s="107"/>
      <c r="T429" s="107"/>
      <c r="U429" s="107"/>
      <c r="V429" s="107"/>
    </row>
    <row r="430" ht="15.75" customHeight="1">
      <c r="A430" s="107"/>
      <c r="B430" s="107"/>
      <c r="C430" s="107"/>
      <c r="D430" s="107"/>
      <c r="E430" s="107"/>
      <c r="F430" s="107"/>
      <c r="G430" s="107"/>
      <c r="H430" s="107"/>
      <c r="I430" s="107"/>
      <c r="J430" s="107"/>
      <c r="K430" s="107"/>
      <c r="L430" s="107"/>
      <c r="M430" s="107"/>
      <c r="N430" s="107"/>
      <c r="O430" s="107"/>
      <c r="P430" s="107"/>
      <c r="Q430" s="107"/>
      <c r="R430" s="107"/>
      <c r="S430" s="107"/>
      <c r="T430" s="107"/>
      <c r="U430" s="107"/>
      <c r="V430" s="107"/>
    </row>
    <row r="431" ht="15.75" customHeight="1">
      <c r="A431" s="107"/>
      <c r="B431" s="107"/>
      <c r="C431" s="107"/>
      <c r="D431" s="107"/>
      <c r="E431" s="107"/>
      <c r="F431" s="107"/>
      <c r="G431" s="107"/>
      <c r="H431" s="107"/>
      <c r="I431" s="107"/>
      <c r="J431" s="107"/>
      <c r="K431" s="107"/>
      <c r="L431" s="107"/>
      <c r="M431" s="107"/>
      <c r="N431" s="107"/>
      <c r="O431" s="107"/>
      <c r="P431" s="107"/>
      <c r="Q431" s="107"/>
      <c r="R431" s="107"/>
      <c r="S431" s="107"/>
      <c r="T431" s="107"/>
      <c r="U431" s="107"/>
      <c r="V431" s="107"/>
    </row>
    <row r="432" ht="15.75" customHeight="1">
      <c r="A432" s="107"/>
      <c r="B432" s="107"/>
      <c r="C432" s="107"/>
      <c r="D432" s="107"/>
      <c r="E432" s="107"/>
      <c r="F432" s="107"/>
      <c r="G432" s="107"/>
      <c r="H432" s="107"/>
      <c r="I432" s="107"/>
      <c r="J432" s="107"/>
      <c r="K432" s="107"/>
      <c r="L432" s="107"/>
      <c r="M432" s="107"/>
      <c r="N432" s="107"/>
      <c r="O432" s="107"/>
      <c r="P432" s="107"/>
      <c r="Q432" s="107"/>
      <c r="R432" s="107"/>
      <c r="S432" s="107"/>
      <c r="T432" s="107"/>
      <c r="U432" s="107"/>
      <c r="V432" s="107"/>
    </row>
    <row r="433" ht="15.75" customHeight="1">
      <c r="A433" s="107"/>
      <c r="B433" s="107"/>
      <c r="C433" s="107"/>
      <c r="D433" s="107"/>
      <c r="E433" s="107"/>
      <c r="F433" s="107"/>
      <c r="G433" s="107"/>
      <c r="H433" s="107"/>
      <c r="I433" s="107"/>
      <c r="J433" s="107"/>
      <c r="K433" s="107"/>
      <c r="L433" s="107"/>
      <c r="M433" s="107"/>
      <c r="N433" s="107"/>
      <c r="O433" s="107"/>
      <c r="P433" s="107"/>
      <c r="Q433" s="107"/>
      <c r="R433" s="107"/>
      <c r="S433" s="107"/>
      <c r="T433" s="107"/>
      <c r="U433" s="107"/>
      <c r="V433" s="107"/>
    </row>
    <row r="434" ht="15.75" customHeight="1">
      <c r="A434" s="107"/>
      <c r="B434" s="107"/>
      <c r="C434" s="107"/>
      <c r="D434" s="107"/>
      <c r="E434" s="107"/>
      <c r="F434" s="107"/>
      <c r="G434" s="107"/>
      <c r="H434" s="107"/>
      <c r="I434" s="107"/>
      <c r="J434" s="107"/>
      <c r="K434" s="107"/>
      <c r="L434" s="107"/>
      <c r="M434" s="107"/>
      <c r="N434" s="107"/>
      <c r="O434" s="107"/>
      <c r="P434" s="107"/>
      <c r="Q434" s="107"/>
      <c r="R434" s="107"/>
      <c r="S434" s="107"/>
      <c r="T434" s="107"/>
      <c r="U434" s="107"/>
      <c r="V434" s="107"/>
    </row>
    <row r="435" ht="15.75" customHeight="1">
      <c r="A435" s="107"/>
      <c r="B435" s="107"/>
      <c r="C435" s="107"/>
      <c r="D435" s="107"/>
      <c r="E435" s="107"/>
      <c r="F435" s="107"/>
      <c r="G435" s="107"/>
      <c r="H435" s="107"/>
      <c r="I435" s="107"/>
      <c r="J435" s="107"/>
      <c r="K435" s="107"/>
      <c r="L435" s="107"/>
      <c r="M435" s="107"/>
      <c r="N435" s="107"/>
      <c r="O435" s="107"/>
      <c r="P435" s="107"/>
      <c r="Q435" s="107"/>
      <c r="R435" s="107"/>
      <c r="S435" s="107"/>
      <c r="T435" s="107"/>
      <c r="U435" s="107"/>
      <c r="V435" s="107"/>
    </row>
    <row r="436" ht="15.75" customHeight="1">
      <c r="A436" s="107"/>
      <c r="B436" s="107"/>
      <c r="C436" s="107"/>
      <c r="D436" s="107"/>
      <c r="E436" s="107"/>
      <c r="F436" s="107"/>
      <c r="G436" s="107"/>
      <c r="H436" s="107"/>
      <c r="I436" s="107"/>
      <c r="J436" s="107"/>
      <c r="K436" s="107"/>
      <c r="L436" s="107"/>
      <c r="M436" s="107"/>
      <c r="N436" s="107"/>
      <c r="O436" s="107"/>
      <c r="P436" s="107"/>
      <c r="Q436" s="107"/>
      <c r="R436" s="107"/>
      <c r="S436" s="107"/>
      <c r="T436" s="107"/>
      <c r="U436" s="107"/>
      <c r="V436" s="107"/>
    </row>
    <row r="437" ht="15.75" customHeight="1">
      <c r="A437" s="107"/>
      <c r="B437" s="107"/>
      <c r="C437" s="107"/>
      <c r="D437" s="107"/>
      <c r="E437" s="107"/>
      <c r="F437" s="107"/>
      <c r="G437" s="107"/>
      <c r="H437" s="107"/>
      <c r="I437" s="107"/>
      <c r="J437" s="107"/>
      <c r="K437" s="107"/>
      <c r="L437" s="107"/>
      <c r="M437" s="107"/>
      <c r="N437" s="107"/>
      <c r="O437" s="107"/>
      <c r="P437" s="107"/>
      <c r="Q437" s="107"/>
      <c r="R437" s="107"/>
      <c r="S437" s="107"/>
      <c r="T437" s="107"/>
      <c r="U437" s="107"/>
      <c r="V437" s="107"/>
    </row>
    <row r="438" ht="15.75" customHeight="1">
      <c r="A438" s="107"/>
      <c r="B438" s="107"/>
      <c r="C438" s="107"/>
      <c r="D438" s="107"/>
      <c r="E438" s="107"/>
      <c r="F438" s="107"/>
      <c r="G438" s="107"/>
      <c r="H438" s="107"/>
      <c r="I438" s="107"/>
      <c r="J438" s="107"/>
      <c r="K438" s="107"/>
      <c r="L438" s="107"/>
      <c r="M438" s="107"/>
      <c r="N438" s="107"/>
      <c r="O438" s="107"/>
      <c r="P438" s="107"/>
      <c r="Q438" s="107"/>
      <c r="R438" s="107"/>
      <c r="S438" s="107"/>
      <c r="T438" s="107"/>
      <c r="U438" s="107"/>
      <c r="V438" s="107"/>
    </row>
    <row r="439" ht="15.75" customHeight="1">
      <c r="A439" s="107"/>
      <c r="B439" s="107"/>
      <c r="C439" s="107"/>
      <c r="D439" s="107"/>
      <c r="E439" s="107"/>
      <c r="F439" s="107"/>
      <c r="G439" s="107"/>
      <c r="H439" s="107"/>
      <c r="I439" s="107"/>
      <c r="J439" s="107"/>
      <c r="K439" s="107"/>
      <c r="L439" s="107"/>
      <c r="M439" s="107"/>
      <c r="N439" s="107"/>
      <c r="O439" s="107"/>
      <c r="P439" s="107"/>
      <c r="Q439" s="107"/>
      <c r="R439" s="107"/>
      <c r="S439" s="107"/>
      <c r="T439" s="107"/>
      <c r="U439" s="107"/>
      <c r="V439" s="107"/>
    </row>
    <row r="440" ht="15.75" customHeight="1">
      <c r="A440" s="107"/>
      <c r="B440" s="107"/>
      <c r="C440" s="107"/>
      <c r="D440" s="107"/>
      <c r="E440" s="107"/>
      <c r="F440" s="107"/>
      <c r="G440" s="107"/>
      <c r="H440" s="107"/>
      <c r="I440" s="107"/>
      <c r="J440" s="107"/>
      <c r="K440" s="107"/>
      <c r="L440" s="107"/>
      <c r="M440" s="107"/>
      <c r="N440" s="107"/>
      <c r="O440" s="107"/>
      <c r="P440" s="107"/>
      <c r="Q440" s="107"/>
      <c r="R440" s="107"/>
      <c r="S440" s="107"/>
      <c r="T440" s="107"/>
      <c r="U440" s="107"/>
      <c r="V440" s="107"/>
    </row>
    <row r="441" ht="15.75" customHeight="1">
      <c r="A441" s="107"/>
      <c r="B441" s="107"/>
      <c r="C441" s="107"/>
      <c r="D441" s="107"/>
      <c r="E441" s="107"/>
      <c r="F441" s="107"/>
      <c r="G441" s="107"/>
      <c r="H441" s="107"/>
      <c r="I441" s="107"/>
      <c r="J441" s="107"/>
      <c r="K441" s="107"/>
      <c r="L441" s="107"/>
      <c r="M441" s="107"/>
      <c r="N441" s="107"/>
      <c r="O441" s="107"/>
      <c r="P441" s="107"/>
      <c r="Q441" s="107"/>
      <c r="R441" s="107"/>
      <c r="S441" s="107"/>
      <c r="T441" s="107"/>
      <c r="U441" s="107"/>
      <c r="V441" s="107"/>
    </row>
    <row r="442" ht="15.75" customHeight="1">
      <c r="A442" s="107"/>
      <c r="B442" s="107"/>
      <c r="C442" s="107"/>
      <c r="D442" s="107"/>
      <c r="E442" s="107"/>
      <c r="F442" s="107"/>
      <c r="G442" s="107"/>
      <c r="H442" s="107"/>
      <c r="I442" s="107"/>
      <c r="J442" s="107"/>
      <c r="K442" s="107"/>
      <c r="L442" s="107"/>
      <c r="M442" s="107"/>
      <c r="N442" s="107"/>
      <c r="O442" s="107"/>
      <c r="P442" s="107"/>
      <c r="Q442" s="107"/>
      <c r="R442" s="107"/>
      <c r="S442" s="107"/>
      <c r="T442" s="107"/>
      <c r="U442" s="107"/>
      <c r="V442" s="107"/>
    </row>
    <row r="443" ht="15.75" customHeight="1">
      <c r="A443" s="107"/>
      <c r="B443" s="107"/>
      <c r="C443" s="107"/>
      <c r="D443" s="107"/>
      <c r="E443" s="107"/>
      <c r="F443" s="107"/>
      <c r="G443" s="107"/>
      <c r="H443" s="107"/>
      <c r="I443" s="107"/>
      <c r="J443" s="107"/>
      <c r="K443" s="107"/>
      <c r="L443" s="107"/>
      <c r="M443" s="107"/>
      <c r="N443" s="107"/>
      <c r="O443" s="107"/>
      <c r="P443" s="107"/>
      <c r="Q443" s="107"/>
      <c r="R443" s="107"/>
      <c r="S443" s="107"/>
      <c r="T443" s="107"/>
      <c r="U443" s="107"/>
      <c r="V443" s="107"/>
    </row>
    <row r="444" ht="15.75" customHeight="1">
      <c r="A444" s="107"/>
      <c r="B444" s="107"/>
      <c r="C444" s="107"/>
      <c r="D444" s="107"/>
      <c r="E444" s="107"/>
      <c r="F444" s="107"/>
      <c r="G444" s="107"/>
      <c r="H444" s="107"/>
      <c r="I444" s="107"/>
      <c r="J444" s="107"/>
      <c r="K444" s="107"/>
      <c r="L444" s="107"/>
      <c r="M444" s="107"/>
      <c r="N444" s="107"/>
      <c r="O444" s="107"/>
      <c r="P444" s="107"/>
      <c r="Q444" s="107"/>
      <c r="R444" s="107"/>
      <c r="S444" s="107"/>
      <c r="T444" s="107"/>
      <c r="U444" s="107"/>
      <c r="V444" s="107"/>
    </row>
    <row r="445" ht="15.75" customHeight="1">
      <c r="A445" s="107"/>
      <c r="B445" s="107"/>
      <c r="C445" s="107"/>
      <c r="D445" s="107"/>
      <c r="E445" s="107"/>
      <c r="F445" s="107"/>
      <c r="G445" s="107"/>
      <c r="H445" s="107"/>
      <c r="I445" s="107"/>
      <c r="J445" s="107"/>
      <c r="K445" s="107"/>
      <c r="L445" s="107"/>
      <c r="M445" s="107"/>
      <c r="N445" s="107"/>
      <c r="O445" s="107"/>
      <c r="P445" s="107"/>
      <c r="Q445" s="107"/>
      <c r="R445" s="107"/>
      <c r="S445" s="107"/>
      <c r="T445" s="107"/>
      <c r="U445" s="107"/>
      <c r="V445" s="107"/>
    </row>
    <row r="446" ht="15.75" customHeight="1">
      <c r="A446" s="107"/>
      <c r="B446" s="107"/>
      <c r="C446" s="107"/>
      <c r="D446" s="107"/>
      <c r="E446" s="107"/>
      <c r="F446" s="107"/>
      <c r="G446" s="107"/>
      <c r="H446" s="107"/>
      <c r="I446" s="107"/>
      <c r="J446" s="107"/>
      <c r="K446" s="107"/>
      <c r="L446" s="107"/>
      <c r="M446" s="107"/>
      <c r="N446" s="107"/>
      <c r="O446" s="107"/>
      <c r="P446" s="107"/>
      <c r="Q446" s="107"/>
      <c r="R446" s="107"/>
      <c r="S446" s="107"/>
      <c r="T446" s="107"/>
      <c r="U446" s="107"/>
      <c r="V446" s="107"/>
    </row>
    <row r="447" ht="15.75" customHeight="1">
      <c r="A447" s="107"/>
      <c r="B447" s="107"/>
      <c r="C447" s="107"/>
      <c r="D447" s="107"/>
      <c r="E447" s="107"/>
      <c r="F447" s="107"/>
      <c r="G447" s="107"/>
      <c r="H447" s="107"/>
      <c r="I447" s="107"/>
      <c r="J447" s="107"/>
      <c r="K447" s="107"/>
      <c r="L447" s="107"/>
      <c r="M447" s="107"/>
      <c r="N447" s="107"/>
      <c r="O447" s="107"/>
      <c r="P447" s="107"/>
      <c r="Q447" s="107"/>
      <c r="R447" s="107"/>
      <c r="S447" s="107"/>
      <c r="T447" s="107"/>
      <c r="U447" s="107"/>
      <c r="V447" s="107"/>
    </row>
    <row r="448" ht="15.75" customHeight="1">
      <c r="A448" s="107"/>
      <c r="B448" s="107"/>
      <c r="C448" s="107"/>
      <c r="D448" s="107"/>
      <c r="E448" s="107"/>
      <c r="F448" s="107"/>
      <c r="G448" s="107"/>
      <c r="H448" s="107"/>
      <c r="I448" s="107"/>
      <c r="J448" s="107"/>
      <c r="K448" s="107"/>
      <c r="L448" s="107"/>
      <c r="M448" s="107"/>
      <c r="N448" s="107"/>
      <c r="O448" s="107"/>
      <c r="P448" s="107"/>
      <c r="Q448" s="107"/>
      <c r="R448" s="107"/>
      <c r="S448" s="107"/>
      <c r="T448" s="107"/>
      <c r="U448" s="107"/>
      <c r="V448" s="107"/>
    </row>
    <row r="449" ht="15.75" customHeight="1">
      <c r="A449" s="107"/>
      <c r="B449" s="107"/>
      <c r="C449" s="107"/>
      <c r="D449" s="107"/>
      <c r="E449" s="107"/>
      <c r="F449" s="107"/>
      <c r="G449" s="107"/>
      <c r="H449" s="107"/>
      <c r="I449" s="107"/>
      <c r="J449" s="107"/>
      <c r="K449" s="107"/>
      <c r="L449" s="107"/>
      <c r="M449" s="107"/>
      <c r="N449" s="107"/>
      <c r="O449" s="107"/>
      <c r="P449" s="107"/>
      <c r="Q449" s="107"/>
      <c r="R449" s="107"/>
      <c r="S449" s="107"/>
      <c r="T449" s="107"/>
      <c r="U449" s="107"/>
      <c r="V449" s="107"/>
    </row>
    <row r="450" ht="15.75" customHeight="1">
      <c r="A450" s="107"/>
      <c r="B450" s="107"/>
      <c r="C450" s="107"/>
      <c r="D450" s="107"/>
      <c r="E450" s="107"/>
      <c r="F450" s="107"/>
      <c r="G450" s="107"/>
      <c r="H450" s="107"/>
      <c r="I450" s="107"/>
      <c r="J450" s="107"/>
      <c r="K450" s="107"/>
      <c r="L450" s="107"/>
      <c r="M450" s="107"/>
      <c r="N450" s="107"/>
      <c r="O450" s="107"/>
      <c r="P450" s="107"/>
      <c r="Q450" s="107"/>
      <c r="R450" s="107"/>
      <c r="S450" s="107"/>
      <c r="T450" s="107"/>
      <c r="U450" s="107"/>
      <c r="V450" s="107"/>
    </row>
    <row r="451" ht="15.75" customHeight="1">
      <c r="A451" s="107"/>
      <c r="B451" s="107"/>
      <c r="C451" s="107"/>
      <c r="D451" s="107"/>
      <c r="E451" s="107"/>
      <c r="F451" s="107"/>
      <c r="G451" s="107"/>
      <c r="H451" s="107"/>
      <c r="I451" s="107"/>
      <c r="J451" s="107"/>
      <c r="K451" s="107"/>
      <c r="L451" s="107"/>
      <c r="M451" s="107"/>
      <c r="N451" s="107"/>
      <c r="O451" s="107"/>
      <c r="P451" s="107"/>
      <c r="Q451" s="107"/>
      <c r="R451" s="107"/>
      <c r="S451" s="107"/>
      <c r="T451" s="107"/>
      <c r="U451" s="107"/>
      <c r="V451" s="107"/>
    </row>
    <row r="452" ht="15.75" customHeight="1">
      <c r="A452" s="107"/>
      <c r="B452" s="107"/>
      <c r="C452" s="107"/>
      <c r="D452" s="107"/>
      <c r="E452" s="107"/>
      <c r="F452" s="107"/>
      <c r="G452" s="107"/>
      <c r="H452" s="107"/>
      <c r="I452" s="107"/>
      <c r="J452" s="107"/>
      <c r="K452" s="107"/>
      <c r="L452" s="107"/>
      <c r="M452" s="107"/>
      <c r="N452" s="107"/>
      <c r="O452" s="107"/>
      <c r="P452" s="107"/>
      <c r="Q452" s="107"/>
      <c r="R452" s="107"/>
      <c r="S452" s="107"/>
      <c r="T452" s="107"/>
      <c r="U452" s="107"/>
      <c r="V452" s="107"/>
    </row>
    <row r="453" ht="15.75" customHeight="1">
      <c r="A453" s="107"/>
      <c r="B453" s="107"/>
      <c r="C453" s="107"/>
      <c r="D453" s="107"/>
      <c r="E453" s="107"/>
      <c r="F453" s="107"/>
      <c r="G453" s="107"/>
      <c r="H453" s="107"/>
      <c r="I453" s="107"/>
      <c r="J453" s="107"/>
      <c r="K453" s="107"/>
      <c r="L453" s="107"/>
      <c r="M453" s="107"/>
      <c r="N453" s="107"/>
      <c r="O453" s="107"/>
      <c r="P453" s="107"/>
      <c r="Q453" s="107"/>
      <c r="R453" s="107"/>
      <c r="S453" s="107"/>
      <c r="T453" s="107"/>
      <c r="U453" s="107"/>
      <c r="V453" s="107"/>
    </row>
    <row r="454" ht="15.75" customHeight="1">
      <c r="A454" s="107"/>
      <c r="B454" s="107"/>
      <c r="C454" s="107"/>
      <c r="D454" s="107"/>
      <c r="E454" s="107"/>
      <c r="F454" s="107"/>
      <c r="G454" s="107"/>
      <c r="H454" s="107"/>
      <c r="I454" s="107"/>
      <c r="J454" s="107"/>
      <c r="K454" s="107"/>
      <c r="L454" s="107"/>
      <c r="M454" s="107"/>
      <c r="N454" s="107"/>
      <c r="O454" s="107"/>
      <c r="P454" s="107"/>
      <c r="Q454" s="107"/>
      <c r="R454" s="107"/>
      <c r="S454" s="107"/>
      <c r="T454" s="107"/>
      <c r="U454" s="107"/>
      <c r="V454" s="107"/>
    </row>
    <row r="455" ht="15.75" customHeight="1">
      <c r="A455" s="107"/>
      <c r="B455" s="107"/>
      <c r="C455" s="107"/>
      <c r="D455" s="107"/>
      <c r="E455" s="107"/>
      <c r="F455" s="107"/>
      <c r="G455" s="107"/>
      <c r="H455" s="107"/>
      <c r="I455" s="107"/>
      <c r="J455" s="107"/>
      <c r="K455" s="107"/>
      <c r="L455" s="107"/>
      <c r="M455" s="107"/>
      <c r="N455" s="107"/>
      <c r="O455" s="107"/>
      <c r="P455" s="107"/>
      <c r="Q455" s="107"/>
      <c r="R455" s="107"/>
      <c r="S455" s="107"/>
      <c r="T455" s="107"/>
      <c r="U455" s="107"/>
      <c r="V455" s="107"/>
    </row>
    <row r="456" ht="15.75" customHeight="1">
      <c r="A456" s="107"/>
      <c r="B456" s="107"/>
      <c r="C456" s="107"/>
      <c r="D456" s="107"/>
      <c r="E456" s="107"/>
      <c r="F456" s="107"/>
      <c r="G456" s="107"/>
      <c r="H456" s="107"/>
      <c r="I456" s="107"/>
      <c r="J456" s="107"/>
      <c r="K456" s="107"/>
      <c r="L456" s="107"/>
      <c r="M456" s="107"/>
      <c r="N456" s="107"/>
      <c r="O456" s="107"/>
      <c r="P456" s="107"/>
      <c r="Q456" s="107"/>
      <c r="R456" s="107"/>
      <c r="S456" s="107"/>
      <c r="T456" s="107"/>
      <c r="U456" s="107"/>
      <c r="V456" s="107"/>
    </row>
    <row r="457" ht="15.75" customHeight="1">
      <c r="A457" s="107"/>
      <c r="B457" s="107"/>
      <c r="C457" s="107"/>
      <c r="D457" s="107"/>
      <c r="E457" s="107"/>
      <c r="F457" s="107"/>
      <c r="G457" s="107"/>
      <c r="H457" s="107"/>
      <c r="I457" s="107"/>
      <c r="J457" s="107"/>
      <c r="K457" s="107"/>
      <c r="L457" s="107"/>
      <c r="M457" s="107"/>
      <c r="N457" s="107"/>
      <c r="O457" s="107"/>
      <c r="P457" s="107"/>
      <c r="Q457" s="107"/>
      <c r="R457" s="107"/>
      <c r="S457" s="107"/>
      <c r="T457" s="107"/>
      <c r="U457" s="107"/>
      <c r="V457" s="107"/>
    </row>
    <row r="458" ht="15.75" customHeight="1">
      <c r="A458" s="107"/>
      <c r="B458" s="107"/>
      <c r="C458" s="107"/>
      <c r="D458" s="107"/>
      <c r="E458" s="107"/>
      <c r="F458" s="107"/>
      <c r="G458" s="107"/>
      <c r="H458" s="107"/>
      <c r="I458" s="107"/>
      <c r="J458" s="107"/>
      <c r="K458" s="107"/>
      <c r="L458" s="107"/>
      <c r="M458" s="107"/>
      <c r="N458" s="107"/>
      <c r="O458" s="107"/>
      <c r="P458" s="107"/>
      <c r="Q458" s="107"/>
      <c r="R458" s="107"/>
      <c r="S458" s="107"/>
      <c r="T458" s="107"/>
      <c r="U458" s="107"/>
      <c r="V458" s="107"/>
    </row>
    <row r="459" ht="15.75" customHeight="1">
      <c r="A459" s="107"/>
      <c r="B459" s="107"/>
      <c r="C459" s="107"/>
      <c r="D459" s="107"/>
      <c r="E459" s="107"/>
      <c r="F459" s="107"/>
      <c r="G459" s="107"/>
      <c r="H459" s="107"/>
      <c r="I459" s="107"/>
      <c r="J459" s="107"/>
      <c r="K459" s="107"/>
      <c r="L459" s="107"/>
      <c r="M459" s="107"/>
      <c r="N459" s="107"/>
      <c r="O459" s="107"/>
      <c r="P459" s="107"/>
      <c r="Q459" s="107"/>
      <c r="R459" s="107"/>
      <c r="S459" s="107"/>
      <c r="T459" s="107"/>
      <c r="U459" s="107"/>
      <c r="V459" s="107"/>
    </row>
    <row r="460" ht="15.75" customHeight="1">
      <c r="A460" s="107"/>
      <c r="B460" s="107"/>
      <c r="C460" s="107"/>
      <c r="D460" s="107"/>
      <c r="E460" s="107"/>
      <c r="F460" s="107"/>
      <c r="G460" s="107"/>
      <c r="H460" s="107"/>
      <c r="I460" s="107"/>
      <c r="J460" s="107"/>
      <c r="K460" s="107"/>
      <c r="L460" s="107"/>
      <c r="M460" s="107"/>
      <c r="N460" s="107"/>
      <c r="O460" s="107"/>
      <c r="P460" s="107"/>
      <c r="Q460" s="107"/>
      <c r="R460" s="107"/>
      <c r="S460" s="107"/>
      <c r="T460" s="107"/>
      <c r="U460" s="107"/>
      <c r="V460" s="107"/>
    </row>
    <row r="461" ht="15.75" customHeight="1">
      <c r="A461" s="107"/>
      <c r="B461" s="107"/>
      <c r="C461" s="107"/>
      <c r="D461" s="107"/>
      <c r="E461" s="107"/>
      <c r="F461" s="107"/>
      <c r="G461" s="107"/>
      <c r="H461" s="107"/>
      <c r="I461" s="107"/>
      <c r="J461" s="107"/>
      <c r="K461" s="107"/>
      <c r="L461" s="107"/>
      <c r="M461" s="107"/>
      <c r="N461" s="107"/>
      <c r="O461" s="107"/>
      <c r="P461" s="107"/>
      <c r="Q461" s="107"/>
      <c r="R461" s="107"/>
      <c r="S461" s="107"/>
      <c r="T461" s="107"/>
      <c r="U461" s="107"/>
      <c r="V461" s="107"/>
    </row>
    <row r="462" ht="15.75" customHeight="1">
      <c r="A462" s="107"/>
      <c r="B462" s="107"/>
      <c r="C462" s="107"/>
      <c r="D462" s="107"/>
      <c r="E462" s="107"/>
      <c r="F462" s="107"/>
      <c r="G462" s="107"/>
      <c r="H462" s="107"/>
      <c r="I462" s="107"/>
      <c r="J462" s="107"/>
      <c r="K462" s="107"/>
      <c r="L462" s="107"/>
      <c r="M462" s="107"/>
      <c r="N462" s="107"/>
      <c r="O462" s="107"/>
      <c r="P462" s="107"/>
      <c r="Q462" s="107"/>
      <c r="R462" s="107"/>
      <c r="S462" s="107"/>
      <c r="T462" s="107"/>
      <c r="U462" s="107"/>
      <c r="V462" s="107"/>
    </row>
    <row r="463" ht="15.75" customHeight="1">
      <c r="A463" s="107"/>
      <c r="B463" s="107"/>
      <c r="C463" s="107"/>
      <c r="D463" s="107"/>
      <c r="E463" s="107"/>
      <c r="F463" s="107"/>
      <c r="G463" s="107"/>
      <c r="H463" s="107"/>
      <c r="I463" s="107"/>
      <c r="J463" s="107"/>
      <c r="K463" s="107"/>
      <c r="L463" s="107"/>
      <c r="M463" s="107"/>
      <c r="N463" s="107"/>
      <c r="O463" s="107"/>
      <c r="P463" s="107"/>
      <c r="Q463" s="107"/>
      <c r="R463" s="107"/>
      <c r="S463" s="107"/>
      <c r="T463" s="107"/>
      <c r="U463" s="107"/>
      <c r="V463" s="107"/>
    </row>
    <row r="464" ht="15.75" customHeight="1">
      <c r="A464" s="107"/>
      <c r="B464" s="107"/>
      <c r="C464" s="107"/>
      <c r="D464" s="107"/>
      <c r="E464" s="107"/>
      <c r="F464" s="107"/>
      <c r="G464" s="107"/>
      <c r="H464" s="107"/>
      <c r="I464" s="107"/>
      <c r="J464" s="107"/>
      <c r="K464" s="107"/>
      <c r="L464" s="107"/>
      <c r="M464" s="107"/>
      <c r="N464" s="107"/>
      <c r="O464" s="107"/>
      <c r="P464" s="107"/>
      <c r="Q464" s="107"/>
      <c r="R464" s="107"/>
      <c r="S464" s="107"/>
      <c r="T464" s="107"/>
      <c r="U464" s="107"/>
      <c r="V464" s="107"/>
    </row>
    <row r="465" ht="15.75" customHeight="1">
      <c r="A465" s="107"/>
      <c r="B465" s="107"/>
      <c r="C465" s="107"/>
      <c r="D465" s="107"/>
      <c r="E465" s="107"/>
      <c r="F465" s="107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07"/>
      <c r="R465" s="107"/>
      <c r="S465" s="107"/>
      <c r="T465" s="107"/>
      <c r="U465" s="107"/>
      <c r="V465" s="107"/>
    </row>
    <row r="466" ht="15.75" customHeight="1">
      <c r="A466" s="107"/>
      <c r="B466" s="107"/>
      <c r="C466" s="107"/>
      <c r="D466" s="107"/>
      <c r="E466" s="107"/>
      <c r="F466" s="107"/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07"/>
      <c r="R466" s="107"/>
      <c r="S466" s="107"/>
      <c r="T466" s="107"/>
      <c r="U466" s="107"/>
      <c r="V466" s="107"/>
    </row>
    <row r="467" ht="15.75" customHeight="1">
      <c r="A467" s="107"/>
      <c r="B467" s="107"/>
      <c r="C467" s="107"/>
      <c r="D467" s="107"/>
      <c r="E467" s="107"/>
      <c r="F467" s="107"/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07"/>
      <c r="R467" s="107"/>
      <c r="S467" s="107"/>
      <c r="T467" s="107"/>
      <c r="U467" s="107"/>
      <c r="V467" s="107"/>
    </row>
    <row r="468" ht="15.75" customHeight="1">
      <c r="A468" s="107"/>
      <c r="B468" s="107"/>
      <c r="C468" s="107"/>
      <c r="D468" s="107"/>
      <c r="E468" s="107"/>
      <c r="F468" s="107"/>
      <c r="G468" s="107"/>
      <c r="H468" s="107"/>
      <c r="I468" s="107"/>
      <c r="J468" s="107"/>
      <c r="K468" s="107"/>
      <c r="L468" s="107"/>
      <c r="M468" s="107"/>
      <c r="N468" s="107"/>
      <c r="O468" s="107"/>
      <c r="P468" s="107"/>
      <c r="Q468" s="107"/>
      <c r="R468" s="107"/>
      <c r="S468" s="107"/>
      <c r="T468" s="107"/>
      <c r="U468" s="107"/>
      <c r="V468" s="107"/>
    </row>
    <row r="469" ht="15.75" customHeight="1">
      <c r="A469" s="107"/>
      <c r="B469" s="107"/>
      <c r="C469" s="107"/>
      <c r="D469" s="107"/>
      <c r="E469" s="107"/>
      <c r="F469" s="107"/>
      <c r="G469" s="107"/>
      <c r="H469" s="107"/>
      <c r="I469" s="107"/>
      <c r="J469" s="107"/>
      <c r="K469" s="107"/>
      <c r="L469" s="107"/>
      <c r="M469" s="107"/>
      <c r="N469" s="107"/>
      <c r="O469" s="107"/>
      <c r="P469" s="107"/>
      <c r="Q469" s="107"/>
      <c r="R469" s="107"/>
      <c r="S469" s="107"/>
      <c r="T469" s="107"/>
      <c r="U469" s="107"/>
      <c r="V469" s="107"/>
    </row>
    <row r="470" ht="15.75" customHeight="1">
      <c r="A470" s="107"/>
      <c r="B470" s="107"/>
      <c r="C470" s="107"/>
      <c r="D470" s="107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07"/>
      <c r="R470" s="107"/>
      <c r="S470" s="107"/>
      <c r="T470" s="107"/>
      <c r="U470" s="107"/>
      <c r="V470" s="107"/>
    </row>
    <row r="471" ht="15.75" customHeight="1">
      <c r="A471" s="107"/>
      <c r="B471" s="107"/>
      <c r="C471" s="107"/>
      <c r="D471" s="107"/>
      <c r="E471" s="107"/>
      <c r="F471" s="107"/>
      <c r="G471" s="107"/>
      <c r="H471" s="107"/>
      <c r="I471" s="107"/>
      <c r="J471" s="107"/>
      <c r="K471" s="107"/>
      <c r="L471" s="107"/>
      <c r="M471" s="107"/>
      <c r="N471" s="107"/>
      <c r="O471" s="107"/>
      <c r="P471" s="107"/>
      <c r="Q471" s="107"/>
      <c r="R471" s="107"/>
      <c r="S471" s="107"/>
      <c r="T471" s="107"/>
      <c r="U471" s="107"/>
      <c r="V471" s="107"/>
    </row>
    <row r="472" ht="15.75" customHeight="1">
      <c r="A472" s="107"/>
      <c r="B472" s="107"/>
      <c r="C472" s="107"/>
      <c r="D472" s="107"/>
      <c r="E472" s="107"/>
      <c r="F472" s="107"/>
      <c r="G472" s="107"/>
      <c r="H472" s="107"/>
      <c r="I472" s="107"/>
      <c r="J472" s="107"/>
      <c r="K472" s="107"/>
      <c r="L472" s="107"/>
      <c r="M472" s="107"/>
      <c r="N472" s="107"/>
      <c r="O472" s="107"/>
      <c r="P472" s="107"/>
      <c r="Q472" s="107"/>
      <c r="R472" s="107"/>
      <c r="S472" s="107"/>
      <c r="T472" s="107"/>
      <c r="U472" s="107"/>
      <c r="V472" s="107"/>
    </row>
    <row r="473" ht="15.75" customHeight="1">
      <c r="A473" s="107"/>
      <c r="B473" s="107"/>
      <c r="C473" s="107"/>
      <c r="D473" s="107"/>
      <c r="E473" s="107"/>
      <c r="F473" s="107"/>
      <c r="G473" s="107"/>
      <c r="H473" s="107"/>
      <c r="I473" s="107"/>
      <c r="J473" s="107"/>
      <c r="K473" s="107"/>
      <c r="L473" s="107"/>
      <c r="M473" s="107"/>
      <c r="N473" s="107"/>
      <c r="O473" s="107"/>
      <c r="P473" s="107"/>
      <c r="Q473" s="107"/>
      <c r="R473" s="107"/>
      <c r="S473" s="107"/>
      <c r="T473" s="107"/>
      <c r="U473" s="107"/>
      <c r="V473" s="107"/>
    </row>
    <row r="474" ht="15.75" customHeight="1">
      <c r="A474" s="107"/>
      <c r="B474" s="107"/>
      <c r="C474" s="107"/>
      <c r="D474" s="107"/>
      <c r="E474" s="107"/>
      <c r="F474" s="107"/>
      <c r="G474" s="107"/>
      <c r="H474" s="107"/>
      <c r="I474" s="107"/>
      <c r="J474" s="107"/>
      <c r="K474" s="107"/>
      <c r="L474" s="107"/>
      <c r="M474" s="107"/>
      <c r="N474" s="107"/>
      <c r="O474" s="107"/>
      <c r="P474" s="107"/>
      <c r="Q474" s="107"/>
      <c r="R474" s="107"/>
      <c r="S474" s="107"/>
      <c r="T474" s="107"/>
      <c r="U474" s="107"/>
      <c r="V474" s="107"/>
    </row>
    <row r="475" ht="15.75" customHeight="1">
      <c r="A475" s="107"/>
      <c r="B475" s="107"/>
      <c r="C475" s="107"/>
      <c r="D475" s="107"/>
      <c r="E475" s="107"/>
      <c r="F475" s="107"/>
      <c r="G475" s="107"/>
      <c r="H475" s="107"/>
      <c r="I475" s="107"/>
      <c r="J475" s="107"/>
      <c r="K475" s="107"/>
      <c r="L475" s="107"/>
      <c r="M475" s="107"/>
      <c r="N475" s="107"/>
      <c r="O475" s="107"/>
      <c r="P475" s="107"/>
      <c r="Q475" s="107"/>
      <c r="R475" s="107"/>
      <c r="S475" s="107"/>
      <c r="T475" s="107"/>
      <c r="U475" s="107"/>
      <c r="V475" s="107"/>
    </row>
    <row r="476" ht="15.75" customHeight="1">
      <c r="A476" s="107"/>
      <c r="B476" s="107"/>
      <c r="C476" s="107"/>
      <c r="D476" s="107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07"/>
      <c r="R476" s="107"/>
      <c r="S476" s="107"/>
      <c r="T476" s="107"/>
      <c r="U476" s="107"/>
      <c r="V476" s="107"/>
    </row>
    <row r="477" ht="15.75" customHeight="1">
      <c r="A477" s="107"/>
      <c r="B477" s="107"/>
      <c r="C477" s="107"/>
      <c r="D477" s="107"/>
      <c r="E477" s="107"/>
      <c r="F477" s="107"/>
      <c r="G477" s="107"/>
      <c r="H477" s="107"/>
      <c r="I477" s="107"/>
      <c r="J477" s="107"/>
      <c r="K477" s="107"/>
      <c r="L477" s="107"/>
      <c r="M477" s="107"/>
      <c r="N477" s="107"/>
      <c r="O477" s="107"/>
      <c r="P477" s="107"/>
      <c r="Q477" s="107"/>
      <c r="R477" s="107"/>
      <c r="S477" s="107"/>
      <c r="T477" s="107"/>
      <c r="U477" s="107"/>
      <c r="V477" s="107"/>
    </row>
    <row r="478" ht="15.75" customHeight="1">
      <c r="A478" s="107"/>
      <c r="B478" s="107"/>
      <c r="C478" s="107"/>
      <c r="D478" s="107"/>
      <c r="E478" s="107"/>
      <c r="F478" s="107"/>
      <c r="G478" s="107"/>
      <c r="H478" s="107"/>
      <c r="I478" s="107"/>
      <c r="J478" s="107"/>
      <c r="K478" s="107"/>
      <c r="L478" s="107"/>
      <c r="M478" s="107"/>
      <c r="N478" s="107"/>
      <c r="O478" s="107"/>
      <c r="P478" s="107"/>
      <c r="Q478" s="107"/>
      <c r="R478" s="107"/>
      <c r="S478" s="107"/>
      <c r="T478" s="107"/>
      <c r="U478" s="107"/>
      <c r="V478" s="107"/>
    </row>
    <row r="479" ht="15.75" customHeight="1">
      <c r="A479" s="107"/>
      <c r="B479" s="107"/>
      <c r="C479" s="107"/>
      <c r="D479" s="107"/>
      <c r="E479" s="107"/>
      <c r="F479" s="107"/>
      <c r="G479" s="107"/>
      <c r="H479" s="107"/>
      <c r="I479" s="107"/>
      <c r="J479" s="107"/>
      <c r="K479" s="107"/>
      <c r="L479" s="107"/>
      <c r="M479" s="107"/>
      <c r="N479" s="107"/>
      <c r="O479" s="107"/>
      <c r="P479" s="107"/>
      <c r="Q479" s="107"/>
      <c r="R479" s="107"/>
      <c r="S479" s="107"/>
      <c r="T479" s="107"/>
      <c r="U479" s="107"/>
      <c r="V479" s="107"/>
    </row>
    <row r="480" ht="15.75" customHeight="1">
      <c r="A480" s="107"/>
      <c r="B480" s="107"/>
      <c r="C480" s="107"/>
      <c r="D480" s="107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107"/>
      <c r="Q480" s="107"/>
      <c r="R480" s="107"/>
      <c r="S480" s="107"/>
      <c r="T480" s="107"/>
      <c r="U480" s="107"/>
      <c r="V480" s="107"/>
    </row>
    <row r="481" ht="15.75" customHeight="1">
      <c r="A481" s="107"/>
      <c r="B481" s="107"/>
      <c r="C481" s="107"/>
      <c r="D481" s="107"/>
      <c r="E481" s="107"/>
      <c r="F481" s="107"/>
      <c r="G481" s="107"/>
      <c r="H481" s="107"/>
      <c r="I481" s="107"/>
      <c r="J481" s="107"/>
      <c r="K481" s="107"/>
      <c r="L481" s="107"/>
      <c r="M481" s="107"/>
      <c r="N481" s="107"/>
      <c r="O481" s="107"/>
      <c r="P481" s="107"/>
      <c r="Q481" s="107"/>
      <c r="R481" s="107"/>
      <c r="S481" s="107"/>
      <c r="T481" s="107"/>
      <c r="U481" s="107"/>
      <c r="V481" s="107"/>
    </row>
    <row r="482" ht="15.75" customHeight="1">
      <c r="A482" s="107"/>
      <c r="B482" s="107"/>
      <c r="C482" s="107"/>
      <c r="D482" s="107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07"/>
      <c r="R482" s="107"/>
      <c r="S482" s="107"/>
      <c r="T482" s="107"/>
      <c r="U482" s="107"/>
      <c r="V482" s="107"/>
    </row>
    <row r="483" ht="15.75" customHeight="1">
      <c r="A483" s="107"/>
      <c r="B483" s="107"/>
      <c r="C483" s="107"/>
      <c r="D483" s="107"/>
      <c r="E483" s="107"/>
      <c r="F483" s="107"/>
      <c r="G483" s="107"/>
      <c r="H483" s="107"/>
      <c r="I483" s="107"/>
      <c r="J483" s="107"/>
      <c r="K483" s="107"/>
      <c r="L483" s="107"/>
      <c r="M483" s="107"/>
      <c r="N483" s="107"/>
      <c r="O483" s="107"/>
      <c r="P483" s="107"/>
      <c r="Q483" s="107"/>
      <c r="R483" s="107"/>
      <c r="S483" s="107"/>
      <c r="T483" s="107"/>
      <c r="U483" s="107"/>
      <c r="V483" s="107"/>
    </row>
    <row r="484" ht="15.75" customHeight="1">
      <c r="A484" s="107"/>
      <c r="B484" s="107"/>
      <c r="C484" s="107"/>
      <c r="D484" s="107"/>
      <c r="E484" s="107"/>
      <c r="F484" s="107"/>
      <c r="G484" s="107"/>
      <c r="H484" s="107"/>
      <c r="I484" s="107"/>
      <c r="J484" s="107"/>
      <c r="K484" s="107"/>
      <c r="L484" s="107"/>
      <c r="M484" s="107"/>
      <c r="N484" s="107"/>
      <c r="O484" s="107"/>
      <c r="P484" s="107"/>
      <c r="Q484" s="107"/>
      <c r="R484" s="107"/>
      <c r="S484" s="107"/>
      <c r="T484" s="107"/>
      <c r="U484" s="107"/>
      <c r="V484" s="107"/>
    </row>
    <row r="485" ht="15.75" customHeight="1">
      <c r="A485" s="107"/>
      <c r="B485" s="107"/>
      <c r="C485" s="107"/>
      <c r="D485" s="107"/>
      <c r="E485" s="107"/>
      <c r="F485" s="107"/>
      <c r="G485" s="107"/>
      <c r="H485" s="107"/>
      <c r="I485" s="107"/>
      <c r="J485" s="107"/>
      <c r="K485" s="107"/>
      <c r="L485" s="107"/>
      <c r="M485" s="107"/>
      <c r="N485" s="107"/>
      <c r="O485" s="107"/>
      <c r="P485" s="107"/>
      <c r="Q485" s="107"/>
      <c r="R485" s="107"/>
      <c r="S485" s="107"/>
      <c r="T485" s="107"/>
      <c r="U485" s="107"/>
      <c r="V485" s="107"/>
    </row>
    <row r="486" ht="15.75" customHeight="1">
      <c r="A486" s="107"/>
      <c r="B486" s="107"/>
      <c r="C486" s="107"/>
      <c r="D486" s="107"/>
      <c r="E486" s="107"/>
      <c r="F486" s="107"/>
      <c r="G486" s="107"/>
      <c r="H486" s="107"/>
      <c r="I486" s="107"/>
      <c r="J486" s="107"/>
      <c r="K486" s="107"/>
      <c r="L486" s="107"/>
      <c r="M486" s="107"/>
      <c r="N486" s="107"/>
      <c r="O486" s="107"/>
      <c r="P486" s="107"/>
      <c r="Q486" s="107"/>
      <c r="R486" s="107"/>
      <c r="S486" s="107"/>
      <c r="T486" s="107"/>
      <c r="U486" s="107"/>
      <c r="V486" s="107"/>
    </row>
    <row r="487" ht="15.75" customHeight="1">
      <c r="A487" s="107"/>
      <c r="B487" s="107"/>
      <c r="C487" s="107"/>
      <c r="D487" s="107"/>
      <c r="E487" s="107"/>
      <c r="F487" s="107"/>
      <c r="G487" s="107"/>
      <c r="H487" s="107"/>
      <c r="I487" s="107"/>
      <c r="J487" s="107"/>
      <c r="K487" s="107"/>
      <c r="L487" s="107"/>
      <c r="M487" s="107"/>
      <c r="N487" s="107"/>
      <c r="O487" s="107"/>
      <c r="P487" s="107"/>
      <c r="Q487" s="107"/>
      <c r="R487" s="107"/>
      <c r="S487" s="107"/>
      <c r="T487" s="107"/>
      <c r="U487" s="107"/>
      <c r="V487" s="107"/>
    </row>
    <row r="488" ht="15.75" customHeight="1">
      <c r="A488" s="107"/>
      <c r="B488" s="107"/>
      <c r="C488" s="107"/>
      <c r="D488" s="107"/>
      <c r="E488" s="107"/>
      <c r="F488" s="107"/>
      <c r="G488" s="107"/>
      <c r="H488" s="107"/>
      <c r="I488" s="107"/>
      <c r="J488" s="107"/>
      <c r="K488" s="107"/>
      <c r="L488" s="107"/>
      <c r="M488" s="107"/>
      <c r="N488" s="107"/>
      <c r="O488" s="107"/>
      <c r="P488" s="107"/>
      <c r="Q488" s="107"/>
      <c r="R488" s="107"/>
      <c r="S488" s="107"/>
      <c r="T488" s="107"/>
      <c r="U488" s="107"/>
      <c r="V488" s="107"/>
    </row>
    <row r="489" ht="15.75" customHeight="1">
      <c r="A489" s="107"/>
      <c r="B489" s="107"/>
      <c r="C489" s="107"/>
      <c r="D489" s="107"/>
      <c r="E489" s="107"/>
      <c r="F489" s="107"/>
      <c r="G489" s="107"/>
      <c r="H489" s="107"/>
      <c r="I489" s="107"/>
      <c r="J489" s="107"/>
      <c r="K489" s="107"/>
      <c r="L489" s="107"/>
      <c r="M489" s="107"/>
      <c r="N489" s="107"/>
      <c r="O489" s="107"/>
      <c r="P489" s="107"/>
      <c r="Q489" s="107"/>
      <c r="R489" s="107"/>
      <c r="S489" s="107"/>
      <c r="T489" s="107"/>
      <c r="U489" s="107"/>
      <c r="V489" s="107"/>
    </row>
    <row r="490" ht="15.75" customHeight="1">
      <c r="A490" s="107"/>
      <c r="B490" s="107"/>
      <c r="C490" s="107"/>
      <c r="D490" s="107"/>
      <c r="E490" s="107"/>
      <c r="F490" s="107"/>
      <c r="G490" s="107"/>
      <c r="H490" s="107"/>
      <c r="I490" s="107"/>
      <c r="J490" s="107"/>
      <c r="K490" s="107"/>
      <c r="L490" s="107"/>
      <c r="M490" s="107"/>
      <c r="N490" s="107"/>
      <c r="O490" s="107"/>
      <c r="P490" s="107"/>
      <c r="Q490" s="107"/>
      <c r="R490" s="107"/>
      <c r="S490" s="107"/>
      <c r="T490" s="107"/>
      <c r="U490" s="107"/>
      <c r="V490" s="107"/>
    </row>
    <row r="491" ht="15.75" customHeight="1">
      <c r="A491" s="107"/>
      <c r="B491" s="107"/>
      <c r="C491" s="107"/>
      <c r="D491" s="107"/>
      <c r="E491" s="107"/>
      <c r="F491" s="107"/>
      <c r="G491" s="107"/>
      <c r="H491" s="107"/>
      <c r="I491" s="107"/>
      <c r="J491" s="107"/>
      <c r="K491" s="107"/>
      <c r="L491" s="107"/>
      <c r="M491" s="107"/>
      <c r="N491" s="107"/>
      <c r="O491" s="107"/>
      <c r="P491" s="107"/>
      <c r="Q491" s="107"/>
      <c r="R491" s="107"/>
      <c r="S491" s="107"/>
      <c r="T491" s="107"/>
      <c r="U491" s="107"/>
      <c r="V491" s="107"/>
    </row>
    <row r="492" ht="15.75" customHeight="1">
      <c r="A492" s="107"/>
      <c r="B492" s="107"/>
      <c r="C492" s="107"/>
      <c r="D492" s="107"/>
      <c r="E492" s="107"/>
      <c r="F492" s="107"/>
      <c r="G492" s="107"/>
      <c r="H492" s="107"/>
      <c r="I492" s="107"/>
      <c r="J492" s="107"/>
      <c r="K492" s="107"/>
      <c r="L492" s="107"/>
      <c r="M492" s="107"/>
      <c r="N492" s="107"/>
      <c r="O492" s="107"/>
      <c r="P492" s="107"/>
      <c r="Q492" s="107"/>
      <c r="R492" s="107"/>
      <c r="S492" s="107"/>
      <c r="T492" s="107"/>
      <c r="U492" s="107"/>
      <c r="V492" s="107"/>
    </row>
    <row r="493" ht="15.75" customHeight="1">
      <c r="A493" s="107"/>
      <c r="B493" s="107"/>
      <c r="C493" s="107"/>
      <c r="D493" s="107"/>
      <c r="E493" s="107"/>
      <c r="F493" s="107"/>
      <c r="G493" s="107"/>
      <c r="H493" s="107"/>
      <c r="I493" s="107"/>
      <c r="J493" s="107"/>
      <c r="K493" s="107"/>
      <c r="L493" s="107"/>
      <c r="M493" s="107"/>
      <c r="N493" s="107"/>
      <c r="O493" s="107"/>
      <c r="P493" s="107"/>
      <c r="Q493" s="107"/>
      <c r="R493" s="107"/>
      <c r="S493" s="107"/>
      <c r="T493" s="107"/>
      <c r="U493" s="107"/>
      <c r="V493" s="107"/>
    </row>
    <row r="494" ht="15.75" customHeight="1">
      <c r="A494" s="107"/>
      <c r="B494" s="107"/>
      <c r="C494" s="107"/>
      <c r="D494" s="107"/>
      <c r="E494" s="107"/>
      <c r="F494" s="107"/>
      <c r="G494" s="107"/>
      <c r="H494" s="107"/>
      <c r="I494" s="107"/>
      <c r="J494" s="107"/>
      <c r="K494" s="107"/>
      <c r="L494" s="107"/>
      <c r="M494" s="107"/>
      <c r="N494" s="107"/>
      <c r="O494" s="107"/>
      <c r="P494" s="107"/>
      <c r="Q494" s="107"/>
      <c r="R494" s="107"/>
      <c r="S494" s="107"/>
      <c r="T494" s="107"/>
      <c r="U494" s="107"/>
      <c r="V494" s="107"/>
    </row>
    <row r="495" ht="15.75" customHeight="1">
      <c r="A495" s="107"/>
      <c r="B495" s="107"/>
      <c r="C495" s="107"/>
      <c r="D495" s="107"/>
      <c r="E495" s="107"/>
      <c r="F495" s="107"/>
      <c r="G495" s="107"/>
      <c r="H495" s="107"/>
      <c r="I495" s="107"/>
      <c r="J495" s="107"/>
      <c r="K495" s="107"/>
      <c r="L495" s="107"/>
      <c r="M495" s="107"/>
      <c r="N495" s="107"/>
      <c r="O495" s="107"/>
      <c r="P495" s="107"/>
      <c r="Q495" s="107"/>
      <c r="R495" s="107"/>
      <c r="S495" s="107"/>
      <c r="T495" s="107"/>
      <c r="U495" s="107"/>
      <c r="V495" s="107"/>
    </row>
    <row r="496" ht="15.75" customHeight="1">
      <c r="A496" s="107"/>
      <c r="B496" s="107"/>
      <c r="C496" s="107"/>
      <c r="D496" s="107"/>
      <c r="E496" s="107"/>
      <c r="F496" s="107"/>
      <c r="G496" s="107"/>
      <c r="H496" s="107"/>
      <c r="I496" s="107"/>
      <c r="J496" s="107"/>
      <c r="K496" s="107"/>
      <c r="L496" s="107"/>
      <c r="M496" s="107"/>
      <c r="N496" s="107"/>
      <c r="O496" s="107"/>
      <c r="P496" s="107"/>
      <c r="Q496" s="107"/>
      <c r="R496" s="107"/>
      <c r="S496" s="107"/>
      <c r="T496" s="107"/>
      <c r="U496" s="107"/>
      <c r="V496" s="107"/>
    </row>
    <row r="497" ht="15.75" customHeight="1">
      <c r="A497" s="107"/>
      <c r="B497" s="107"/>
      <c r="C497" s="107"/>
      <c r="D497" s="107"/>
      <c r="E497" s="107"/>
      <c r="F497" s="107"/>
      <c r="G497" s="107"/>
      <c r="H497" s="107"/>
      <c r="I497" s="107"/>
      <c r="J497" s="107"/>
      <c r="K497" s="107"/>
      <c r="L497" s="107"/>
      <c r="M497" s="107"/>
      <c r="N497" s="107"/>
      <c r="O497" s="107"/>
      <c r="P497" s="107"/>
      <c r="Q497" s="107"/>
      <c r="R497" s="107"/>
      <c r="S497" s="107"/>
      <c r="T497" s="107"/>
      <c r="U497" s="107"/>
      <c r="V497" s="107"/>
    </row>
    <row r="498" ht="15.75" customHeight="1">
      <c r="A498" s="107"/>
      <c r="B498" s="107"/>
      <c r="C498" s="107"/>
      <c r="D498" s="107"/>
      <c r="E498" s="107"/>
      <c r="F498" s="107"/>
      <c r="G498" s="107"/>
      <c r="H498" s="107"/>
      <c r="I498" s="107"/>
      <c r="J498" s="107"/>
      <c r="K498" s="107"/>
      <c r="L498" s="107"/>
      <c r="M498" s="107"/>
      <c r="N498" s="107"/>
      <c r="O498" s="107"/>
      <c r="P498" s="107"/>
      <c r="Q498" s="107"/>
      <c r="R498" s="107"/>
      <c r="S498" s="107"/>
      <c r="T498" s="107"/>
      <c r="U498" s="107"/>
      <c r="V498" s="107"/>
    </row>
    <row r="499" ht="15.75" customHeight="1">
      <c r="A499" s="107"/>
      <c r="B499" s="107"/>
      <c r="C499" s="107"/>
      <c r="D499" s="107"/>
      <c r="E499" s="107"/>
      <c r="F499" s="107"/>
      <c r="G499" s="107"/>
      <c r="H499" s="107"/>
      <c r="I499" s="107"/>
      <c r="J499" s="107"/>
      <c r="K499" s="107"/>
      <c r="L499" s="107"/>
      <c r="M499" s="107"/>
      <c r="N499" s="107"/>
      <c r="O499" s="107"/>
      <c r="P499" s="107"/>
      <c r="Q499" s="107"/>
      <c r="R499" s="107"/>
      <c r="S499" s="107"/>
      <c r="T499" s="107"/>
      <c r="U499" s="107"/>
      <c r="V499" s="107"/>
    </row>
    <row r="500" ht="15.75" customHeight="1">
      <c r="A500" s="107"/>
      <c r="B500" s="107"/>
      <c r="C500" s="107"/>
      <c r="D500" s="107"/>
      <c r="E500" s="107"/>
      <c r="F500" s="107"/>
      <c r="G500" s="107"/>
      <c r="H500" s="107"/>
      <c r="I500" s="107"/>
      <c r="J500" s="107"/>
      <c r="K500" s="107"/>
      <c r="L500" s="107"/>
      <c r="M500" s="107"/>
      <c r="N500" s="107"/>
      <c r="O500" s="107"/>
      <c r="P500" s="107"/>
      <c r="Q500" s="107"/>
      <c r="R500" s="107"/>
      <c r="S500" s="107"/>
      <c r="T500" s="107"/>
      <c r="U500" s="107"/>
      <c r="V500" s="107"/>
    </row>
    <row r="501" ht="15.75" customHeight="1">
      <c r="A501" s="107"/>
      <c r="B501" s="107"/>
      <c r="C501" s="107"/>
      <c r="D501" s="107"/>
      <c r="E501" s="107"/>
      <c r="F501" s="107"/>
      <c r="G501" s="107"/>
      <c r="H501" s="107"/>
      <c r="I501" s="107"/>
      <c r="J501" s="107"/>
      <c r="K501" s="107"/>
      <c r="L501" s="107"/>
      <c r="M501" s="107"/>
      <c r="N501" s="107"/>
      <c r="O501" s="107"/>
      <c r="P501" s="107"/>
      <c r="Q501" s="107"/>
      <c r="R501" s="107"/>
      <c r="S501" s="107"/>
      <c r="T501" s="107"/>
      <c r="U501" s="107"/>
      <c r="V501" s="107"/>
    </row>
    <row r="502" ht="15.75" customHeight="1">
      <c r="A502" s="107"/>
      <c r="B502" s="107"/>
      <c r="C502" s="107"/>
      <c r="D502" s="107"/>
      <c r="E502" s="107"/>
      <c r="F502" s="107"/>
      <c r="G502" s="107"/>
      <c r="H502" s="107"/>
      <c r="I502" s="107"/>
      <c r="J502" s="107"/>
      <c r="K502" s="107"/>
      <c r="L502" s="107"/>
      <c r="M502" s="107"/>
      <c r="N502" s="107"/>
      <c r="O502" s="107"/>
      <c r="P502" s="107"/>
      <c r="Q502" s="107"/>
      <c r="R502" s="107"/>
      <c r="S502" s="107"/>
      <c r="T502" s="107"/>
      <c r="U502" s="107"/>
      <c r="V502" s="107"/>
    </row>
    <row r="503" ht="15.75" customHeight="1">
      <c r="A503" s="107"/>
      <c r="B503" s="107"/>
      <c r="C503" s="107"/>
      <c r="D503" s="107"/>
      <c r="E503" s="107"/>
      <c r="F503" s="107"/>
      <c r="G503" s="107"/>
      <c r="H503" s="107"/>
      <c r="I503" s="107"/>
      <c r="J503" s="107"/>
      <c r="K503" s="107"/>
      <c r="L503" s="107"/>
      <c r="M503" s="107"/>
      <c r="N503" s="107"/>
      <c r="O503" s="107"/>
      <c r="P503" s="107"/>
      <c r="Q503" s="107"/>
      <c r="R503" s="107"/>
      <c r="S503" s="107"/>
      <c r="T503" s="107"/>
      <c r="U503" s="107"/>
      <c r="V503" s="107"/>
    </row>
    <row r="504" ht="15.75" customHeight="1">
      <c r="A504" s="107"/>
      <c r="B504" s="107"/>
      <c r="C504" s="107"/>
      <c r="D504" s="107"/>
      <c r="E504" s="107"/>
      <c r="F504" s="107"/>
      <c r="G504" s="107"/>
      <c r="H504" s="107"/>
      <c r="I504" s="107"/>
      <c r="J504" s="107"/>
      <c r="K504" s="107"/>
      <c r="L504" s="107"/>
      <c r="M504" s="107"/>
      <c r="N504" s="107"/>
      <c r="O504" s="107"/>
      <c r="P504" s="107"/>
      <c r="Q504" s="107"/>
      <c r="R504" s="107"/>
      <c r="S504" s="107"/>
      <c r="T504" s="107"/>
      <c r="U504" s="107"/>
      <c r="V504" s="107"/>
    </row>
    <row r="505" ht="15.75" customHeight="1">
      <c r="A505" s="107"/>
      <c r="B505" s="107"/>
      <c r="C505" s="107"/>
      <c r="D505" s="107"/>
      <c r="E505" s="107"/>
      <c r="F505" s="107"/>
      <c r="G505" s="107"/>
      <c r="H505" s="107"/>
      <c r="I505" s="107"/>
      <c r="J505" s="107"/>
      <c r="K505" s="107"/>
      <c r="L505" s="107"/>
      <c r="M505" s="107"/>
      <c r="N505" s="107"/>
      <c r="O505" s="107"/>
      <c r="P505" s="107"/>
      <c r="Q505" s="107"/>
      <c r="R505" s="107"/>
      <c r="S505" s="107"/>
      <c r="T505" s="107"/>
      <c r="U505" s="107"/>
      <c r="V505" s="107"/>
    </row>
    <row r="506" ht="15.75" customHeight="1">
      <c r="A506" s="107"/>
      <c r="B506" s="107"/>
      <c r="C506" s="107"/>
      <c r="D506" s="107"/>
      <c r="E506" s="107"/>
      <c r="F506" s="107"/>
      <c r="G506" s="107"/>
      <c r="H506" s="107"/>
      <c r="I506" s="107"/>
      <c r="J506" s="107"/>
      <c r="K506" s="107"/>
      <c r="L506" s="107"/>
      <c r="M506" s="107"/>
      <c r="N506" s="107"/>
      <c r="O506" s="107"/>
      <c r="P506" s="107"/>
      <c r="Q506" s="107"/>
      <c r="R506" s="107"/>
      <c r="S506" s="107"/>
      <c r="T506" s="107"/>
      <c r="U506" s="107"/>
      <c r="V506" s="107"/>
    </row>
    <row r="507" ht="15.75" customHeight="1">
      <c r="A507" s="107"/>
      <c r="B507" s="107"/>
      <c r="C507" s="107"/>
      <c r="D507" s="107"/>
      <c r="E507" s="107"/>
      <c r="F507" s="107"/>
      <c r="G507" s="107"/>
      <c r="H507" s="107"/>
      <c r="I507" s="107"/>
      <c r="J507" s="107"/>
      <c r="K507" s="107"/>
      <c r="L507" s="107"/>
      <c r="M507" s="107"/>
      <c r="N507" s="107"/>
      <c r="O507" s="107"/>
      <c r="P507" s="107"/>
      <c r="Q507" s="107"/>
      <c r="R507" s="107"/>
      <c r="S507" s="107"/>
      <c r="T507" s="107"/>
      <c r="U507" s="107"/>
      <c r="V507" s="107"/>
    </row>
    <row r="508" ht="15.75" customHeight="1">
      <c r="A508" s="107"/>
      <c r="B508" s="107"/>
      <c r="C508" s="107"/>
      <c r="D508" s="107"/>
      <c r="E508" s="107"/>
      <c r="F508" s="107"/>
      <c r="G508" s="107"/>
      <c r="H508" s="107"/>
      <c r="I508" s="107"/>
      <c r="J508" s="107"/>
      <c r="K508" s="107"/>
      <c r="L508" s="107"/>
      <c r="M508" s="107"/>
      <c r="N508" s="107"/>
      <c r="O508" s="107"/>
      <c r="P508" s="107"/>
      <c r="Q508" s="107"/>
      <c r="R508" s="107"/>
      <c r="S508" s="107"/>
      <c r="T508" s="107"/>
      <c r="U508" s="107"/>
      <c r="V508" s="107"/>
    </row>
    <row r="509" ht="15.75" customHeight="1">
      <c r="A509" s="107"/>
      <c r="B509" s="107"/>
      <c r="C509" s="107"/>
      <c r="D509" s="107"/>
      <c r="E509" s="107"/>
      <c r="F509" s="107"/>
      <c r="G509" s="107"/>
      <c r="H509" s="107"/>
      <c r="I509" s="107"/>
      <c r="J509" s="107"/>
      <c r="K509" s="107"/>
      <c r="L509" s="107"/>
      <c r="M509" s="107"/>
      <c r="N509" s="107"/>
      <c r="O509" s="107"/>
      <c r="P509" s="107"/>
      <c r="Q509" s="107"/>
      <c r="R509" s="107"/>
      <c r="S509" s="107"/>
      <c r="T509" s="107"/>
      <c r="U509" s="107"/>
      <c r="V509" s="107"/>
    </row>
    <row r="510" ht="15.75" customHeight="1">
      <c r="A510" s="107"/>
      <c r="B510" s="107"/>
      <c r="C510" s="107"/>
      <c r="D510" s="107"/>
      <c r="E510" s="107"/>
      <c r="F510" s="107"/>
      <c r="G510" s="107"/>
      <c r="H510" s="107"/>
      <c r="I510" s="107"/>
      <c r="J510" s="107"/>
      <c r="K510" s="107"/>
      <c r="L510" s="107"/>
      <c r="M510" s="107"/>
      <c r="N510" s="107"/>
      <c r="O510" s="107"/>
      <c r="P510" s="107"/>
      <c r="Q510" s="107"/>
      <c r="R510" s="107"/>
      <c r="S510" s="107"/>
      <c r="T510" s="107"/>
      <c r="U510" s="107"/>
      <c r="V510" s="107"/>
    </row>
    <row r="511" ht="15.75" customHeight="1">
      <c r="A511" s="107"/>
      <c r="B511" s="107"/>
      <c r="C511" s="107"/>
      <c r="D511" s="107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7"/>
      <c r="V511" s="107"/>
    </row>
    <row r="512" ht="15.75" customHeight="1">
      <c r="A512" s="107"/>
      <c r="B512" s="107"/>
      <c r="C512" s="107"/>
      <c r="D512" s="107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7"/>
      <c r="V512" s="107"/>
    </row>
    <row r="513" ht="15.75" customHeight="1">
      <c r="A513" s="107"/>
      <c r="B513" s="107"/>
      <c r="C513" s="107"/>
      <c r="D513" s="107"/>
      <c r="E513" s="107"/>
      <c r="F513" s="107"/>
      <c r="G513" s="107"/>
      <c r="H513" s="107"/>
      <c r="I513" s="107"/>
      <c r="J513" s="107"/>
      <c r="K513" s="107"/>
      <c r="L513" s="107"/>
      <c r="M513" s="107"/>
      <c r="N513" s="107"/>
      <c r="O513" s="107"/>
      <c r="P513" s="107"/>
      <c r="Q513" s="107"/>
      <c r="R513" s="107"/>
      <c r="S513" s="107"/>
      <c r="T513" s="107"/>
      <c r="U513" s="107"/>
      <c r="V513" s="107"/>
    </row>
    <row r="514" ht="15.75" customHeight="1">
      <c r="A514" s="107"/>
      <c r="B514" s="107"/>
      <c r="C514" s="107"/>
      <c r="D514" s="107"/>
      <c r="E514" s="107"/>
      <c r="F514" s="107"/>
      <c r="G514" s="107"/>
      <c r="H514" s="107"/>
      <c r="I514" s="107"/>
      <c r="J514" s="107"/>
      <c r="K514" s="107"/>
      <c r="L514" s="107"/>
      <c r="M514" s="107"/>
      <c r="N514" s="107"/>
      <c r="O514" s="107"/>
      <c r="P514" s="107"/>
      <c r="Q514" s="107"/>
      <c r="R514" s="107"/>
      <c r="S514" s="107"/>
      <c r="T514" s="107"/>
      <c r="U514" s="107"/>
      <c r="V514" s="107"/>
    </row>
    <row r="515" ht="15.75" customHeight="1">
      <c r="A515" s="107"/>
      <c r="B515" s="107"/>
      <c r="C515" s="107"/>
      <c r="D515" s="107"/>
      <c r="E515" s="107"/>
      <c r="F515" s="107"/>
      <c r="G515" s="107"/>
      <c r="H515" s="107"/>
      <c r="I515" s="107"/>
      <c r="J515" s="107"/>
      <c r="K515" s="107"/>
      <c r="L515" s="107"/>
      <c r="M515" s="107"/>
      <c r="N515" s="107"/>
      <c r="O515" s="107"/>
      <c r="P515" s="107"/>
      <c r="Q515" s="107"/>
      <c r="R515" s="107"/>
      <c r="S515" s="107"/>
      <c r="T515" s="107"/>
      <c r="U515" s="107"/>
      <c r="V515" s="107"/>
    </row>
    <row r="516" ht="15.75" customHeight="1">
      <c r="A516" s="107"/>
      <c r="B516" s="107"/>
      <c r="C516" s="107"/>
      <c r="D516" s="107"/>
      <c r="E516" s="107"/>
      <c r="F516" s="107"/>
      <c r="G516" s="107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</row>
    <row r="517" ht="15.75" customHeight="1">
      <c r="A517" s="107"/>
      <c r="B517" s="107"/>
      <c r="C517" s="107"/>
      <c r="D517" s="107"/>
      <c r="E517" s="107"/>
      <c r="F517" s="107"/>
      <c r="G517" s="107"/>
      <c r="H517" s="107"/>
      <c r="I517" s="107"/>
      <c r="J517" s="107"/>
      <c r="K517" s="107"/>
      <c r="L517" s="107"/>
      <c r="M517" s="107"/>
      <c r="N517" s="107"/>
      <c r="O517" s="107"/>
      <c r="P517" s="107"/>
      <c r="Q517" s="107"/>
      <c r="R517" s="107"/>
      <c r="S517" s="107"/>
      <c r="T517" s="107"/>
      <c r="U517" s="107"/>
      <c r="V517" s="107"/>
    </row>
    <row r="518" ht="15.75" customHeight="1">
      <c r="A518" s="107"/>
      <c r="B518" s="107"/>
      <c r="C518" s="107"/>
      <c r="D518" s="107"/>
      <c r="E518" s="107"/>
      <c r="F518" s="107"/>
      <c r="G518" s="107"/>
      <c r="H518" s="107"/>
      <c r="I518" s="107"/>
      <c r="J518" s="107"/>
      <c r="K518" s="107"/>
      <c r="L518" s="107"/>
      <c r="M518" s="107"/>
      <c r="N518" s="107"/>
      <c r="O518" s="107"/>
      <c r="P518" s="107"/>
      <c r="Q518" s="107"/>
      <c r="R518" s="107"/>
      <c r="S518" s="107"/>
      <c r="T518" s="107"/>
      <c r="U518" s="107"/>
      <c r="V518" s="107"/>
    </row>
    <row r="519" ht="15.75" customHeight="1">
      <c r="A519" s="107"/>
      <c r="B519" s="107"/>
      <c r="C519" s="107"/>
      <c r="D519" s="107"/>
      <c r="E519" s="107"/>
      <c r="F519" s="107"/>
      <c r="G519" s="107"/>
      <c r="H519" s="107"/>
      <c r="I519" s="107"/>
      <c r="J519" s="107"/>
      <c r="K519" s="107"/>
      <c r="L519" s="107"/>
      <c r="M519" s="107"/>
      <c r="N519" s="107"/>
      <c r="O519" s="107"/>
      <c r="P519" s="107"/>
      <c r="Q519" s="107"/>
      <c r="R519" s="107"/>
      <c r="S519" s="107"/>
      <c r="T519" s="107"/>
      <c r="U519" s="107"/>
      <c r="V519" s="107"/>
    </row>
    <row r="520" ht="15.75" customHeight="1">
      <c r="A520" s="107"/>
      <c r="B520" s="107"/>
      <c r="C520" s="107"/>
      <c r="D520" s="107"/>
      <c r="E520" s="107"/>
      <c r="F520" s="107"/>
      <c r="G520" s="107"/>
      <c r="H520" s="107"/>
      <c r="I520" s="107"/>
      <c r="J520" s="107"/>
      <c r="K520" s="107"/>
      <c r="L520" s="107"/>
      <c r="M520" s="107"/>
      <c r="N520" s="107"/>
      <c r="O520" s="107"/>
      <c r="P520" s="107"/>
      <c r="Q520" s="107"/>
      <c r="R520" s="107"/>
      <c r="S520" s="107"/>
      <c r="T520" s="107"/>
      <c r="U520" s="107"/>
      <c r="V520" s="107"/>
    </row>
    <row r="521" ht="15.75" customHeight="1">
      <c r="A521" s="107"/>
      <c r="B521" s="107"/>
      <c r="C521" s="107"/>
      <c r="D521" s="107"/>
      <c r="E521" s="107"/>
      <c r="F521" s="107"/>
      <c r="G521" s="107"/>
      <c r="H521" s="107"/>
      <c r="I521" s="107"/>
      <c r="J521" s="107"/>
      <c r="K521" s="107"/>
      <c r="L521" s="107"/>
      <c r="M521" s="107"/>
      <c r="N521" s="107"/>
      <c r="O521" s="107"/>
      <c r="P521" s="107"/>
      <c r="Q521" s="107"/>
      <c r="R521" s="107"/>
      <c r="S521" s="107"/>
      <c r="T521" s="107"/>
      <c r="U521" s="107"/>
      <c r="V521" s="107"/>
    </row>
    <row r="522" ht="15.75" customHeight="1">
      <c r="A522" s="107"/>
      <c r="B522" s="107"/>
      <c r="C522" s="107"/>
      <c r="D522" s="107"/>
      <c r="E522" s="107"/>
      <c r="F522" s="107"/>
      <c r="G522" s="107"/>
      <c r="H522" s="107"/>
      <c r="I522" s="107"/>
      <c r="J522" s="107"/>
      <c r="K522" s="107"/>
      <c r="L522" s="107"/>
      <c r="M522" s="107"/>
      <c r="N522" s="107"/>
      <c r="O522" s="107"/>
      <c r="P522" s="107"/>
      <c r="Q522" s="107"/>
      <c r="R522" s="107"/>
      <c r="S522" s="107"/>
      <c r="T522" s="107"/>
      <c r="U522" s="107"/>
      <c r="V522" s="107"/>
    </row>
    <row r="523" ht="15.75" customHeight="1">
      <c r="A523" s="107"/>
      <c r="B523" s="107"/>
      <c r="C523" s="107"/>
      <c r="D523" s="107"/>
      <c r="E523" s="107"/>
      <c r="F523" s="107"/>
      <c r="G523" s="107"/>
      <c r="H523" s="107"/>
      <c r="I523" s="107"/>
      <c r="J523" s="107"/>
      <c r="K523" s="107"/>
      <c r="L523" s="107"/>
      <c r="M523" s="107"/>
      <c r="N523" s="107"/>
      <c r="O523" s="107"/>
      <c r="P523" s="107"/>
      <c r="Q523" s="107"/>
      <c r="R523" s="107"/>
      <c r="S523" s="107"/>
      <c r="T523" s="107"/>
      <c r="U523" s="107"/>
      <c r="V523" s="107"/>
    </row>
    <row r="524" ht="15.75" customHeight="1">
      <c r="A524" s="107"/>
      <c r="B524" s="107"/>
      <c r="C524" s="107"/>
      <c r="D524" s="107"/>
      <c r="E524" s="107"/>
      <c r="F524" s="107"/>
      <c r="G524" s="107"/>
      <c r="H524" s="107"/>
      <c r="I524" s="107"/>
      <c r="J524" s="107"/>
      <c r="K524" s="107"/>
      <c r="L524" s="107"/>
      <c r="M524" s="107"/>
      <c r="N524" s="107"/>
      <c r="O524" s="107"/>
      <c r="P524" s="107"/>
      <c r="Q524" s="107"/>
      <c r="R524" s="107"/>
      <c r="S524" s="107"/>
      <c r="T524" s="107"/>
      <c r="U524" s="107"/>
      <c r="V524" s="107"/>
    </row>
    <row r="525" ht="15.75" customHeight="1">
      <c r="A525" s="107"/>
      <c r="B525" s="107"/>
      <c r="C525" s="107"/>
      <c r="D525" s="107"/>
      <c r="E525" s="107"/>
      <c r="F525" s="107"/>
      <c r="G525" s="107"/>
      <c r="H525" s="107"/>
      <c r="I525" s="107"/>
      <c r="J525" s="107"/>
      <c r="K525" s="107"/>
      <c r="L525" s="107"/>
      <c r="M525" s="107"/>
      <c r="N525" s="107"/>
      <c r="O525" s="107"/>
      <c r="P525" s="107"/>
      <c r="Q525" s="107"/>
      <c r="R525" s="107"/>
      <c r="S525" s="107"/>
      <c r="T525" s="107"/>
      <c r="U525" s="107"/>
      <c r="V525" s="107"/>
    </row>
    <row r="526" ht="15.75" customHeight="1">
      <c r="A526" s="107"/>
      <c r="B526" s="107"/>
      <c r="C526" s="107"/>
      <c r="D526" s="107"/>
      <c r="E526" s="107"/>
      <c r="F526" s="107"/>
      <c r="G526" s="107"/>
      <c r="H526" s="107"/>
      <c r="I526" s="107"/>
      <c r="J526" s="107"/>
      <c r="K526" s="107"/>
      <c r="L526" s="107"/>
      <c r="M526" s="107"/>
      <c r="N526" s="107"/>
      <c r="O526" s="107"/>
      <c r="P526" s="107"/>
      <c r="Q526" s="107"/>
      <c r="R526" s="107"/>
      <c r="S526" s="107"/>
      <c r="T526" s="107"/>
      <c r="U526" s="107"/>
      <c r="V526" s="107"/>
    </row>
    <row r="527" ht="15.75" customHeight="1">
      <c r="A527" s="107"/>
      <c r="B527" s="107"/>
      <c r="C527" s="107"/>
      <c r="D527" s="107"/>
      <c r="E527" s="107"/>
      <c r="F527" s="107"/>
      <c r="G527" s="107"/>
      <c r="H527" s="107"/>
      <c r="I527" s="107"/>
      <c r="J527" s="107"/>
      <c r="K527" s="107"/>
      <c r="L527" s="107"/>
      <c r="M527" s="107"/>
      <c r="N527" s="107"/>
      <c r="O527" s="107"/>
      <c r="P527" s="107"/>
      <c r="Q527" s="107"/>
      <c r="R527" s="107"/>
      <c r="S527" s="107"/>
      <c r="T527" s="107"/>
      <c r="U527" s="107"/>
      <c r="V527" s="107"/>
    </row>
    <row r="528" ht="15.75" customHeight="1">
      <c r="A528" s="107"/>
      <c r="B528" s="107"/>
      <c r="C528" s="107"/>
      <c r="D528" s="107"/>
      <c r="E528" s="107"/>
      <c r="F528" s="107"/>
      <c r="G528" s="107"/>
      <c r="H528" s="107"/>
      <c r="I528" s="107"/>
      <c r="J528" s="107"/>
      <c r="K528" s="107"/>
      <c r="L528" s="107"/>
      <c r="M528" s="107"/>
      <c r="N528" s="107"/>
      <c r="O528" s="107"/>
      <c r="P528" s="107"/>
      <c r="Q528" s="107"/>
      <c r="R528" s="107"/>
      <c r="S528" s="107"/>
      <c r="T528" s="107"/>
      <c r="U528" s="107"/>
      <c r="V528" s="107"/>
    </row>
    <row r="529" ht="15.75" customHeight="1">
      <c r="A529" s="107"/>
      <c r="B529" s="107"/>
      <c r="C529" s="107"/>
      <c r="D529" s="107"/>
      <c r="E529" s="107"/>
      <c r="F529" s="107"/>
      <c r="G529" s="107"/>
      <c r="H529" s="107"/>
      <c r="I529" s="107"/>
      <c r="J529" s="107"/>
      <c r="K529" s="107"/>
      <c r="L529" s="107"/>
      <c r="M529" s="107"/>
      <c r="N529" s="107"/>
      <c r="O529" s="107"/>
      <c r="P529" s="107"/>
      <c r="Q529" s="107"/>
      <c r="R529" s="107"/>
      <c r="S529" s="107"/>
      <c r="T529" s="107"/>
      <c r="U529" s="107"/>
      <c r="V529" s="107"/>
    </row>
    <row r="530" ht="15.75" customHeight="1">
      <c r="A530" s="107"/>
      <c r="B530" s="107"/>
      <c r="C530" s="107"/>
      <c r="D530" s="107"/>
      <c r="E530" s="107"/>
      <c r="F530" s="107"/>
      <c r="G530" s="107"/>
      <c r="H530" s="107"/>
      <c r="I530" s="107"/>
      <c r="J530" s="107"/>
      <c r="K530" s="107"/>
      <c r="L530" s="107"/>
      <c r="M530" s="107"/>
      <c r="N530" s="107"/>
      <c r="O530" s="107"/>
      <c r="P530" s="107"/>
      <c r="Q530" s="107"/>
      <c r="R530" s="107"/>
      <c r="S530" s="107"/>
      <c r="T530" s="107"/>
      <c r="U530" s="107"/>
      <c r="V530" s="107"/>
    </row>
    <row r="531" ht="15.75" customHeight="1">
      <c r="A531" s="107"/>
      <c r="B531" s="107"/>
      <c r="C531" s="107"/>
      <c r="D531" s="107"/>
      <c r="E531" s="107"/>
      <c r="F531" s="107"/>
      <c r="G531" s="107"/>
      <c r="H531" s="107"/>
      <c r="I531" s="107"/>
      <c r="J531" s="107"/>
      <c r="K531" s="107"/>
      <c r="L531" s="107"/>
      <c r="M531" s="107"/>
      <c r="N531" s="107"/>
      <c r="O531" s="107"/>
      <c r="P531" s="107"/>
      <c r="Q531" s="107"/>
      <c r="R531" s="107"/>
      <c r="S531" s="107"/>
      <c r="T531" s="107"/>
      <c r="U531" s="107"/>
      <c r="V531" s="107"/>
    </row>
    <row r="532" ht="15.75" customHeight="1">
      <c r="A532" s="107"/>
      <c r="B532" s="107"/>
      <c r="C532" s="107"/>
      <c r="D532" s="107"/>
      <c r="E532" s="107"/>
      <c r="F532" s="107"/>
      <c r="G532" s="107"/>
      <c r="H532" s="107"/>
      <c r="I532" s="107"/>
      <c r="J532" s="107"/>
      <c r="K532" s="107"/>
      <c r="L532" s="107"/>
      <c r="M532" s="107"/>
      <c r="N532" s="107"/>
      <c r="O532" s="107"/>
      <c r="P532" s="107"/>
      <c r="Q532" s="107"/>
      <c r="R532" s="107"/>
      <c r="S532" s="107"/>
      <c r="T532" s="107"/>
      <c r="U532" s="107"/>
      <c r="V532" s="107"/>
    </row>
    <row r="533" ht="15.75" customHeight="1">
      <c r="A533" s="107"/>
      <c r="B533" s="107"/>
      <c r="C533" s="107"/>
      <c r="D533" s="107"/>
      <c r="E533" s="107"/>
      <c r="F533" s="107"/>
      <c r="G533" s="107"/>
      <c r="H533" s="107"/>
      <c r="I533" s="107"/>
      <c r="J533" s="107"/>
      <c r="K533" s="107"/>
      <c r="L533" s="107"/>
      <c r="M533" s="107"/>
      <c r="N533" s="107"/>
      <c r="O533" s="107"/>
      <c r="P533" s="107"/>
      <c r="Q533" s="107"/>
      <c r="R533" s="107"/>
      <c r="S533" s="107"/>
      <c r="T533" s="107"/>
      <c r="U533" s="107"/>
      <c r="V533" s="107"/>
    </row>
    <row r="534" ht="15.75" customHeight="1">
      <c r="A534" s="107"/>
      <c r="B534" s="107"/>
      <c r="C534" s="107"/>
      <c r="D534" s="107"/>
      <c r="E534" s="107"/>
      <c r="F534" s="107"/>
      <c r="G534" s="107"/>
      <c r="H534" s="107"/>
      <c r="I534" s="107"/>
      <c r="J534" s="107"/>
      <c r="K534" s="107"/>
      <c r="L534" s="107"/>
      <c r="M534" s="107"/>
      <c r="N534" s="107"/>
      <c r="O534" s="107"/>
      <c r="P534" s="107"/>
      <c r="Q534" s="107"/>
      <c r="R534" s="107"/>
      <c r="S534" s="107"/>
      <c r="T534" s="107"/>
      <c r="U534" s="107"/>
      <c r="V534" s="107"/>
    </row>
    <row r="535" ht="15.75" customHeight="1">
      <c r="A535" s="107"/>
      <c r="B535" s="107"/>
      <c r="C535" s="107"/>
      <c r="D535" s="107"/>
      <c r="E535" s="107"/>
      <c r="F535" s="107"/>
      <c r="G535" s="107"/>
      <c r="H535" s="107"/>
      <c r="I535" s="107"/>
      <c r="J535" s="107"/>
      <c r="K535" s="107"/>
      <c r="L535" s="107"/>
      <c r="M535" s="107"/>
      <c r="N535" s="107"/>
      <c r="O535" s="107"/>
      <c r="P535" s="107"/>
      <c r="Q535" s="107"/>
      <c r="R535" s="107"/>
      <c r="S535" s="107"/>
      <c r="T535" s="107"/>
      <c r="U535" s="107"/>
      <c r="V535" s="107"/>
    </row>
    <row r="536" ht="15.75" customHeight="1">
      <c r="A536" s="107"/>
      <c r="B536" s="107"/>
      <c r="C536" s="107"/>
      <c r="D536" s="107"/>
      <c r="E536" s="107"/>
      <c r="F536" s="107"/>
      <c r="G536" s="107"/>
      <c r="H536" s="107"/>
      <c r="I536" s="107"/>
      <c r="J536" s="107"/>
      <c r="K536" s="107"/>
      <c r="L536" s="107"/>
      <c r="M536" s="107"/>
      <c r="N536" s="107"/>
      <c r="O536" s="107"/>
      <c r="P536" s="107"/>
      <c r="Q536" s="107"/>
      <c r="R536" s="107"/>
      <c r="S536" s="107"/>
      <c r="T536" s="107"/>
      <c r="U536" s="107"/>
      <c r="V536" s="107"/>
    </row>
    <row r="537" ht="15.75" customHeight="1">
      <c r="A537" s="107"/>
      <c r="B537" s="107"/>
      <c r="C537" s="107"/>
      <c r="D537" s="107"/>
      <c r="E537" s="107"/>
      <c r="F537" s="107"/>
      <c r="G537" s="107"/>
      <c r="H537" s="107"/>
      <c r="I537" s="107"/>
      <c r="J537" s="107"/>
      <c r="K537" s="107"/>
      <c r="L537" s="107"/>
      <c r="M537" s="107"/>
      <c r="N537" s="107"/>
      <c r="O537" s="107"/>
      <c r="P537" s="107"/>
      <c r="Q537" s="107"/>
      <c r="R537" s="107"/>
      <c r="S537" s="107"/>
      <c r="T537" s="107"/>
      <c r="U537" s="107"/>
      <c r="V537" s="107"/>
    </row>
    <row r="538" ht="15.75" customHeight="1">
      <c r="A538" s="107"/>
      <c r="B538" s="107"/>
      <c r="C538" s="107"/>
      <c r="D538" s="107"/>
      <c r="E538" s="107"/>
      <c r="F538" s="107"/>
      <c r="G538" s="107"/>
      <c r="H538" s="107"/>
      <c r="I538" s="107"/>
      <c r="J538" s="107"/>
      <c r="K538" s="107"/>
      <c r="L538" s="107"/>
      <c r="M538" s="107"/>
      <c r="N538" s="107"/>
      <c r="O538" s="107"/>
      <c r="P538" s="107"/>
      <c r="Q538" s="107"/>
      <c r="R538" s="107"/>
      <c r="S538" s="107"/>
      <c r="T538" s="107"/>
      <c r="U538" s="107"/>
      <c r="V538" s="107"/>
    </row>
    <row r="539" ht="15.75" customHeight="1">
      <c r="A539" s="107"/>
      <c r="B539" s="107"/>
      <c r="C539" s="107"/>
      <c r="D539" s="107"/>
      <c r="E539" s="107"/>
      <c r="F539" s="107"/>
      <c r="G539" s="107"/>
      <c r="H539" s="107"/>
      <c r="I539" s="107"/>
      <c r="J539" s="107"/>
      <c r="K539" s="107"/>
      <c r="L539" s="107"/>
      <c r="M539" s="107"/>
      <c r="N539" s="107"/>
      <c r="O539" s="107"/>
      <c r="P539" s="107"/>
      <c r="Q539" s="107"/>
      <c r="R539" s="107"/>
      <c r="S539" s="107"/>
      <c r="T539" s="107"/>
      <c r="U539" s="107"/>
      <c r="V539" s="107"/>
    </row>
    <row r="540" ht="15.75" customHeight="1">
      <c r="A540" s="107"/>
      <c r="B540" s="107"/>
      <c r="C540" s="107"/>
      <c r="D540" s="107"/>
      <c r="E540" s="107"/>
      <c r="F540" s="107"/>
      <c r="G540" s="107"/>
      <c r="H540" s="107"/>
      <c r="I540" s="107"/>
      <c r="J540" s="107"/>
      <c r="K540" s="107"/>
      <c r="L540" s="107"/>
      <c r="M540" s="107"/>
      <c r="N540" s="107"/>
      <c r="O540" s="107"/>
      <c r="P540" s="107"/>
      <c r="Q540" s="107"/>
      <c r="R540" s="107"/>
      <c r="S540" s="107"/>
      <c r="T540" s="107"/>
      <c r="U540" s="107"/>
      <c r="V540" s="107"/>
    </row>
    <row r="541" ht="15.75" customHeight="1">
      <c r="A541" s="107"/>
      <c r="B541" s="107"/>
      <c r="C541" s="107"/>
      <c r="D541" s="107"/>
      <c r="E541" s="107"/>
      <c r="F541" s="107"/>
      <c r="G541" s="107"/>
      <c r="H541" s="107"/>
      <c r="I541" s="107"/>
      <c r="J541" s="107"/>
      <c r="K541" s="107"/>
      <c r="L541" s="107"/>
      <c r="M541" s="107"/>
      <c r="N541" s="107"/>
      <c r="O541" s="107"/>
      <c r="P541" s="107"/>
      <c r="Q541" s="107"/>
      <c r="R541" s="107"/>
      <c r="S541" s="107"/>
      <c r="T541" s="107"/>
      <c r="U541" s="107"/>
      <c r="V541" s="107"/>
    </row>
    <row r="542" ht="15.75" customHeight="1">
      <c r="A542" s="107"/>
      <c r="B542" s="107"/>
      <c r="C542" s="107"/>
      <c r="D542" s="107"/>
      <c r="E542" s="107"/>
      <c r="F542" s="107"/>
      <c r="G542" s="107"/>
      <c r="H542" s="107"/>
      <c r="I542" s="107"/>
      <c r="J542" s="107"/>
      <c r="K542" s="107"/>
      <c r="L542" s="107"/>
      <c r="M542" s="107"/>
      <c r="N542" s="107"/>
      <c r="O542" s="107"/>
      <c r="P542" s="107"/>
      <c r="Q542" s="107"/>
      <c r="R542" s="107"/>
      <c r="S542" s="107"/>
      <c r="T542" s="107"/>
      <c r="U542" s="107"/>
      <c r="V542" s="107"/>
    </row>
    <row r="543" ht="15.75" customHeight="1">
      <c r="A543" s="107"/>
      <c r="B543" s="107"/>
      <c r="C543" s="107"/>
      <c r="D543" s="107"/>
      <c r="E543" s="107"/>
      <c r="F543" s="107"/>
      <c r="G543" s="107"/>
      <c r="H543" s="107"/>
      <c r="I543" s="107"/>
      <c r="J543" s="107"/>
      <c r="K543" s="107"/>
      <c r="L543" s="107"/>
      <c r="M543" s="107"/>
      <c r="N543" s="107"/>
      <c r="O543" s="107"/>
      <c r="P543" s="107"/>
      <c r="Q543" s="107"/>
      <c r="R543" s="107"/>
      <c r="S543" s="107"/>
      <c r="T543" s="107"/>
      <c r="U543" s="107"/>
      <c r="V543" s="107"/>
    </row>
    <row r="544" ht="15.75" customHeight="1">
      <c r="A544" s="107"/>
      <c r="B544" s="107"/>
      <c r="C544" s="107"/>
      <c r="D544" s="107"/>
      <c r="E544" s="107"/>
      <c r="F544" s="107"/>
      <c r="G544" s="107"/>
      <c r="H544" s="107"/>
      <c r="I544" s="107"/>
      <c r="J544" s="107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</row>
    <row r="545" ht="15.75" customHeight="1">
      <c r="A545" s="107"/>
      <c r="B545" s="107"/>
      <c r="C545" s="107"/>
      <c r="D545" s="107"/>
      <c r="E545" s="107"/>
      <c r="F545" s="107"/>
      <c r="G545" s="107"/>
      <c r="H545" s="107"/>
      <c r="I545" s="107"/>
      <c r="J545" s="107"/>
      <c r="K545" s="107"/>
      <c r="L545" s="107"/>
      <c r="M545" s="107"/>
      <c r="N545" s="107"/>
      <c r="O545" s="107"/>
      <c r="P545" s="107"/>
      <c r="Q545" s="107"/>
      <c r="R545" s="107"/>
      <c r="S545" s="107"/>
      <c r="T545" s="107"/>
      <c r="U545" s="107"/>
      <c r="V545" s="107"/>
    </row>
    <row r="546" ht="15.75" customHeight="1">
      <c r="A546" s="107"/>
      <c r="B546" s="107"/>
      <c r="C546" s="107"/>
      <c r="D546" s="107"/>
      <c r="E546" s="107"/>
      <c r="F546" s="107"/>
      <c r="G546" s="107"/>
      <c r="H546" s="107"/>
      <c r="I546" s="107"/>
      <c r="J546" s="107"/>
      <c r="K546" s="107"/>
      <c r="L546" s="107"/>
      <c r="M546" s="107"/>
      <c r="N546" s="107"/>
      <c r="O546" s="107"/>
      <c r="P546" s="107"/>
      <c r="Q546" s="107"/>
      <c r="R546" s="107"/>
      <c r="S546" s="107"/>
      <c r="T546" s="107"/>
      <c r="U546" s="107"/>
      <c r="V546" s="107"/>
    </row>
    <row r="547" ht="15.75" customHeight="1">
      <c r="A547" s="107"/>
      <c r="B547" s="107"/>
      <c r="C547" s="107"/>
      <c r="D547" s="107"/>
      <c r="E547" s="107"/>
      <c r="F547" s="107"/>
      <c r="G547" s="107"/>
      <c r="H547" s="107"/>
      <c r="I547" s="107"/>
      <c r="J547" s="107"/>
      <c r="K547" s="107"/>
      <c r="L547" s="107"/>
      <c r="M547" s="107"/>
      <c r="N547" s="107"/>
      <c r="O547" s="107"/>
      <c r="P547" s="107"/>
      <c r="Q547" s="107"/>
      <c r="R547" s="107"/>
      <c r="S547" s="107"/>
      <c r="T547" s="107"/>
      <c r="U547" s="107"/>
      <c r="V547" s="107"/>
    </row>
    <row r="548" ht="15.75" customHeight="1">
      <c r="A548" s="107"/>
      <c r="B548" s="107"/>
      <c r="C548" s="107"/>
      <c r="D548" s="107"/>
      <c r="E548" s="107"/>
      <c r="F548" s="107"/>
      <c r="G548" s="107"/>
      <c r="H548" s="107"/>
      <c r="I548" s="107"/>
      <c r="J548" s="107"/>
      <c r="K548" s="107"/>
      <c r="L548" s="107"/>
      <c r="M548" s="107"/>
      <c r="N548" s="107"/>
      <c r="O548" s="107"/>
      <c r="P548" s="107"/>
      <c r="Q548" s="107"/>
      <c r="R548" s="107"/>
      <c r="S548" s="107"/>
      <c r="T548" s="107"/>
      <c r="U548" s="107"/>
      <c r="V548" s="107"/>
    </row>
    <row r="549" ht="15.75" customHeight="1">
      <c r="A549" s="107"/>
      <c r="B549" s="107"/>
      <c r="C549" s="107"/>
      <c r="D549" s="107"/>
      <c r="E549" s="107"/>
      <c r="F549" s="107"/>
      <c r="G549" s="107"/>
      <c r="H549" s="107"/>
      <c r="I549" s="107"/>
      <c r="J549" s="107"/>
      <c r="K549" s="107"/>
      <c r="L549" s="107"/>
      <c r="M549" s="107"/>
      <c r="N549" s="107"/>
      <c r="O549" s="107"/>
      <c r="P549" s="107"/>
      <c r="Q549" s="107"/>
      <c r="R549" s="107"/>
      <c r="S549" s="107"/>
      <c r="T549" s="107"/>
      <c r="U549" s="107"/>
      <c r="V549" s="107"/>
    </row>
    <row r="550" ht="15.75" customHeight="1">
      <c r="A550" s="107"/>
      <c r="B550" s="107"/>
      <c r="C550" s="107"/>
      <c r="D550" s="107"/>
      <c r="E550" s="107"/>
      <c r="F550" s="107"/>
      <c r="G550" s="107"/>
      <c r="H550" s="107"/>
      <c r="I550" s="107"/>
      <c r="J550" s="107"/>
      <c r="K550" s="107"/>
      <c r="L550" s="107"/>
      <c r="M550" s="107"/>
      <c r="N550" s="107"/>
      <c r="O550" s="107"/>
      <c r="P550" s="107"/>
      <c r="Q550" s="107"/>
      <c r="R550" s="107"/>
      <c r="S550" s="107"/>
      <c r="T550" s="107"/>
      <c r="U550" s="107"/>
      <c r="V550" s="107"/>
    </row>
    <row r="551" ht="15.75" customHeight="1">
      <c r="A551" s="107"/>
      <c r="B551" s="107"/>
      <c r="C551" s="107"/>
      <c r="D551" s="107"/>
      <c r="E551" s="107"/>
      <c r="F551" s="107"/>
      <c r="G551" s="107"/>
      <c r="H551" s="107"/>
      <c r="I551" s="107"/>
      <c r="J551" s="107"/>
      <c r="K551" s="107"/>
      <c r="L551" s="107"/>
      <c r="M551" s="107"/>
      <c r="N551" s="107"/>
      <c r="O551" s="107"/>
      <c r="P551" s="107"/>
      <c r="Q551" s="107"/>
      <c r="R551" s="107"/>
      <c r="S551" s="107"/>
      <c r="T551" s="107"/>
      <c r="U551" s="107"/>
      <c r="V551" s="107"/>
    </row>
    <row r="552" ht="15.75" customHeight="1">
      <c r="A552" s="107"/>
      <c r="B552" s="107"/>
      <c r="C552" s="107"/>
      <c r="D552" s="107"/>
      <c r="E552" s="107"/>
      <c r="F552" s="107"/>
      <c r="G552" s="107"/>
      <c r="H552" s="107"/>
      <c r="I552" s="107"/>
      <c r="J552" s="107"/>
      <c r="K552" s="107"/>
      <c r="L552" s="107"/>
      <c r="M552" s="107"/>
      <c r="N552" s="107"/>
      <c r="O552" s="107"/>
      <c r="P552" s="107"/>
      <c r="Q552" s="107"/>
      <c r="R552" s="107"/>
      <c r="S552" s="107"/>
      <c r="T552" s="107"/>
      <c r="U552" s="107"/>
      <c r="V552" s="107"/>
    </row>
    <row r="553" ht="15.75" customHeight="1">
      <c r="A553" s="107"/>
      <c r="B553" s="107"/>
      <c r="C553" s="107"/>
      <c r="D553" s="107"/>
      <c r="E553" s="107"/>
      <c r="F553" s="107"/>
      <c r="G553" s="107"/>
      <c r="H553" s="107"/>
      <c r="I553" s="107"/>
      <c r="J553" s="107"/>
      <c r="K553" s="107"/>
      <c r="L553" s="107"/>
      <c r="M553" s="107"/>
      <c r="N553" s="107"/>
      <c r="O553" s="107"/>
      <c r="P553" s="107"/>
      <c r="Q553" s="107"/>
      <c r="R553" s="107"/>
      <c r="S553" s="107"/>
      <c r="T553" s="107"/>
      <c r="U553" s="107"/>
      <c r="V553" s="107"/>
    </row>
    <row r="554" ht="15.75" customHeight="1">
      <c r="A554" s="107"/>
      <c r="B554" s="107"/>
      <c r="C554" s="107"/>
      <c r="D554" s="107"/>
      <c r="E554" s="107"/>
      <c r="F554" s="107"/>
      <c r="G554" s="107"/>
      <c r="H554" s="107"/>
      <c r="I554" s="107"/>
      <c r="J554" s="107"/>
      <c r="K554" s="107"/>
      <c r="L554" s="107"/>
      <c r="M554" s="107"/>
      <c r="N554" s="107"/>
      <c r="O554" s="107"/>
      <c r="P554" s="107"/>
      <c r="Q554" s="107"/>
      <c r="R554" s="107"/>
      <c r="S554" s="107"/>
      <c r="T554" s="107"/>
      <c r="U554" s="107"/>
      <c r="V554" s="107"/>
    </row>
    <row r="555" ht="15.75" customHeight="1">
      <c r="A555" s="107"/>
      <c r="B555" s="107"/>
      <c r="C555" s="107"/>
      <c r="D555" s="107"/>
      <c r="E555" s="107"/>
      <c r="F555" s="107"/>
      <c r="G555" s="107"/>
      <c r="H555" s="107"/>
      <c r="I555" s="107"/>
      <c r="J555" s="107"/>
      <c r="K555" s="107"/>
      <c r="L555" s="107"/>
      <c r="M555" s="107"/>
      <c r="N555" s="107"/>
      <c r="O555" s="107"/>
      <c r="P555" s="107"/>
      <c r="Q555" s="107"/>
      <c r="R555" s="107"/>
      <c r="S555" s="107"/>
      <c r="T555" s="107"/>
      <c r="U555" s="107"/>
      <c r="V555" s="107"/>
    </row>
    <row r="556" ht="15.75" customHeight="1">
      <c r="A556" s="107"/>
      <c r="B556" s="107"/>
      <c r="C556" s="107"/>
      <c r="D556" s="107"/>
      <c r="E556" s="107"/>
      <c r="F556" s="107"/>
      <c r="G556" s="107"/>
      <c r="H556" s="107"/>
      <c r="I556" s="107"/>
      <c r="J556" s="107"/>
      <c r="K556" s="107"/>
      <c r="L556" s="107"/>
      <c r="M556" s="107"/>
      <c r="N556" s="107"/>
      <c r="O556" s="107"/>
      <c r="P556" s="107"/>
      <c r="Q556" s="107"/>
      <c r="R556" s="107"/>
      <c r="S556" s="107"/>
      <c r="T556" s="107"/>
      <c r="U556" s="107"/>
      <c r="V556" s="107"/>
    </row>
    <row r="557" ht="15.75" customHeight="1">
      <c r="A557" s="107"/>
      <c r="B557" s="107"/>
      <c r="C557" s="107"/>
      <c r="D557" s="107"/>
      <c r="E557" s="107"/>
      <c r="F557" s="107"/>
      <c r="G557" s="107"/>
      <c r="H557" s="107"/>
      <c r="I557" s="107"/>
      <c r="J557" s="107"/>
      <c r="K557" s="107"/>
      <c r="L557" s="107"/>
      <c r="M557" s="107"/>
      <c r="N557" s="107"/>
      <c r="O557" s="107"/>
      <c r="P557" s="107"/>
      <c r="Q557" s="107"/>
      <c r="R557" s="107"/>
      <c r="S557" s="107"/>
      <c r="T557" s="107"/>
      <c r="U557" s="107"/>
      <c r="V557" s="107"/>
    </row>
    <row r="558" ht="15.75" customHeight="1">
      <c r="A558" s="107"/>
      <c r="B558" s="107"/>
      <c r="C558" s="107"/>
      <c r="D558" s="107"/>
      <c r="E558" s="107"/>
      <c r="F558" s="107"/>
      <c r="G558" s="107"/>
      <c r="H558" s="107"/>
      <c r="I558" s="107"/>
      <c r="J558" s="107"/>
      <c r="K558" s="107"/>
      <c r="L558" s="107"/>
      <c r="M558" s="107"/>
      <c r="N558" s="107"/>
      <c r="O558" s="107"/>
      <c r="P558" s="107"/>
      <c r="Q558" s="107"/>
      <c r="R558" s="107"/>
      <c r="S558" s="107"/>
      <c r="T558" s="107"/>
      <c r="U558" s="107"/>
      <c r="V558" s="107"/>
    </row>
    <row r="559" ht="15.75" customHeight="1">
      <c r="A559" s="107"/>
      <c r="B559" s="107"/>
      <c r="C559" s="107"/>
      <c r="D559" s="107"/>
      <c r="E559" s="107"/>
      <c r="F559" s="107"/>
      <c r="G559" s="107"/>
      <c r="H559" s="107"/>
      <c r="I559" s="107"/>
      <c r="J559" s="107"/>
      <c r="K559" s="107"/>
      <c r="L559" s="107"/>
      <c r="M559" s="107"/>
      <c r="N559" s="107"/>
      <c r="O559" s="107"/>
      <c r="P559" s="107"/>
      <c r="Q559" s="107"/>
      <c r="R559" s="107"/>
      <c r="S559" s="107"/>
      <c r="T559" s="107"/>
      <c r="U559" s="107"/>
      <c r="V559" s="107"/>
    </row>
    <row r="560" ht="15.75" customHeight="1">
      <c r="A560" s="107"/>
      <c r="B560" s="107"/>
      <c r="C560" s="107"/>
      <c r="D560" s="107"/>
      <c r="E560" s="107"/>
      <c r="F560" s="107"/>
      <c r="G560" s="107"/>
      <c r="H560" s="107"/>
      <c r="I560" s="107"/>
      <c r="J560" s="107"/>
      <c r="K560" s="107"/>
      <c r="L560" s="107"/>
      <c r="M560" s="107"/>
      <c r="N560" s="107"/>
      <c r="O560" s="107"/>
      <c r="P560" s="107"/>
      <c r="Q560" s="107"/>
      <c r="R560" s="107"/>
      <c r="S560" s="107"/>
      <c r="T560" s="107"/>
      <c r="U560" s="107"/>
      <c r="V560" s="107"/>
    </row>
    <row r="561" ht="15.75" customHeight="1">
      <c r="A561" s="107"/>
      <c r="B561" s="107"/>
      <c r="C561" s="107"/>
      <c r="D561" s="107"/>
      <c r="E561" s="107"/>
      <c r="F561" s="107"/>
      <c r="G561" s="107"/>
      <c r="H561" s="107"/>
      <c r="I561" s="107"/>
      <c r="J561" s="107"/>
      <c r="K561" s="107"/>
      <c r="L561" s="107"/>
      <c r="M561" s="107"/>
      <c r="N561" s="107"/>
      <c r="O561" s="107"/>
      <c r="P561" s="107"/>
      <c r="Q561" s="107"/>
      <c r="R561" s="107"/>
      <c r="S561" s="107"/>
      <c r="T561" s="107"/>
      <c r="U561" s="107"/>
      <c r="V561" s="107"/>
    </row>
    <row r="562" ht="15.75" customHeight="1">
      <c r="A562" s="107"/>
      <c r="B562" s="107"/>
      <c r="C562" s="107"/>
      <c r="D562" s="107"/>
      <c r="E562" s="107"/>
      <c r="F562" s="107"/>
      <c r="G562" s="107"/>
      <c r="H562" s="107"/>
      <c r="I562" s="107"/>
      <c r="J562" s="107"/>
      <c r="K562" s="107"/>
      <c r="L562" s="107"/>
      <c r="M562" s="107"/>
      <c r="N562" s="107"/>
      <c r="O562" s="107"/>
      <c r="P562" s="107"/>
      <c r="Q562" s="107"/>
      <c r="R562" s="107"/>
      <c r="S562" s="107"/>
      <c r="T562" s="107"/>
      <c r="U562" s="107"/>
      <c r="V562" s="107"/>
    </row>
    <row r="563" ht="15.75" customHeight="1">
      <c r="A563" s="107"/>
      <c r="B563" s="107"/>
      <c r="C563" s="107"/>
      <c r="D563" s="107"/>
      <c r="E563" s="107"/>
      <c r="F563" s="107"/>
      <c r="G563" s="107"/>
      <c r="H563" s="107"/>
      <c r="I563" s="107"/>
      <c r="J563" s="107"/>
      <c r="K563" s="107"/>
      <c r="L563" s="107"/>
      <c r="M563" s="107"/>
      <c r="N563" s="107"/>
      <c r="O563" s="107"/>
      <c r="P563" s="107"/>
      <c r="Q563" s="107"/>
      <c r="R563" s="107"/>
      <c r="S563" s="107"/>
      <c r="T563" s="107"/>
      <c r="U563" s="107"/>
      <c r="V563" s="107"/>
    </row>
    <row r="564" ht="15.75" customHeight="1">
      <c r="A564" s="107"/>
      <c r="B564" s="107"/>
      <c r="C564" s="107"/>
      <c r="D564" s="107"/>
      <c r="E564" s="107"/>
      <c r="F564" s="107"/>
      <c r="G564" s="107"/>
      <c r="H564" s="107"/>
      <c r="I564" s="107"/>
      <c r="J564" s="107"/>
      <c r="K564" s="107"/>
      <c r="L564" s="107"/>
      <c r="M564" s="107"/>
      <c r="N564" s="107"/>
      <c r="O564" s="107"/>
      <c r="P564" s="107"/>
      <c r="Q564" s="107"/>
      <c r="R564" s="107"/>
      <c r="S564" s="107"/>
      <c r="T564" s="107"/>
      <c r="U564" s="107"/>
      <c r="V564" s="107"/>
    </row>
    <row r="565" ht="15.75" customHeight="1">
      <c r="A565" s="107"/>
      <c r="B565" s="107"/>
      <c r="C565" s="107"/>
      <c r="D565" s="107"/>
      <c r="E565" s="107"/>
      <c r="F565" s="107"/>
      <c r="G565" s="107"/>
      <c r="H565" s="107"/>
      <c r="I565" s="107"/>
      <c r="J565" s="107"/>
      <c r="K565" s="107"/>
      <c r="L565" s="107"/>
      <c r="M565" s="107"/>
      <c r="N565" s="107"/>
      <c r="O565" s="107"/>
      <c r="P565" s="107"/>
      <c r="Q565" s="107"/>
      <c r="R565" s="107"/>
      <c r="S565" s="107"/>
      <c r="T565" s="107"/>
      <c r="U565" s="107"/>
      <c r="V565" s="107"/>
    </row>
    <row r="566" ht="15.75" customHeight="1">
      <c r="A566" s="107"/>
      <c r="B566" s="107"/>
      <c r="C566" s="107"/>
      <c r="D566" s="107"/>
      <c r="E566" s="107"/>
      <c r="F566" s="107"/>
      <c r="G566" s="107"/>
      <c r="H566" s="107"/>
      <c r="I566" s="107"/>
      <c r="J566" s="107"/>
      <c r="K566" s="107"/>
      <c r="L566" s="107"/>
      <c r="M566" s="107"/>
      <c r="N566" s="107"/>
      <c r="O566" s="107"/>
      <c r="P566" s="107"/>
      <c r="Q566" s="107"/>
      <c r="R566" s="107"/>
      <c r="S566" s="107"/>
      <c r="T566" s="107"/>
      <c r="U566" s="107"/>
      <c r="V566" s="107"/>
    </row>
    <row r="567" ht="15.75" customHeight="1">
      <c r="A567" s="107"/>
      <c r="B567" s="107"/>
      <c r="C567" s="107"/>
      <c r="D567" s="107"/>
      <c r="E567" s="107"/>
      <c r="F567" s="107"/>
      <c r="G567" s="107"/>
      <c r="H567" s="107"/>
      <c r="I567" s="107"/>
      <c r="J567" s="107"/>
      <c r="K567" s="107"/>
      <c r="L567" s="107"/>
      <c r="M567" s="107"/>
      <c r="N567" s="107"/>
      <c r="O567" s="107"/>
      <c r="P567" s="107"/>
      <c r="Q567" s="107"/>
      <c r="R567" s="107"/>
      <c r="S567" s="107"/>
      <c r="T567" s="107"/>
      <c r="U567" s="107"/>
      <c r="V567" s="107"/>
    </row>
    <row r="568" ht="15.75" customHeight="1">
      <c r="A568" s="107"/>
      <c r="B568" s="107"/>
      <c r="C568" s="107"/>
      <c r="D568" s="107"/>
      <c r="E568" s="107"/>
      <c r="F568" s="107"/>
      <c r="G568" s="107"/>
      <c r="H568" s="107"/>
      <c r="I568" s="107"/>
      <c r="J568" s="107"/>
      <c r="K568" s="107"/>
      <c r="L568" s="107"/>
      <c r="M568" s="107"/>
      <c r="N568" s="107"/>
      <c r="O568" s="107"/>
      <c r="P568" s="107"/>
      <c r="Q568" s="107"/>
      <c r="R568" s="107"/>
      <c r="S568" s="107"/>
      <c r="T568" s="107"/>
      <c r="U568" s="107"/>
      <c r="V568" s="107"/>
    </row>
    <row r="569" ht="15.75" customHeight="1">
      <c r="A569" s="107"/>
      <c r="B569" s="107"/>
      <c r="C569" s="107"/>
      <c r="D569" s="107"/>
      <c r="E569" s="107"/>
      <c r="F569" s="107"/>
      <c r="G569" s="107"/>
      <c r="H569" s="107"/>
      <c r="I569" s="107"/>
      <c r="J569" s="107"/>
      <c r="K569" s="107"/>
      <c r="L569" s="107"/>
      <c r="M569" s="107"/>
      <c r="N569" s="107"/>
      <c r="O569" s="107"/>
      <c r="P569" s="107"/>
      <c r="Q569" s="107"/>
      <c r="R569" s="107"/>
      <c r="S569" s="107"/>
      <c r="T569" s="107"/>
      <c r="U569" s="107"/>
      <c r="V569" s="107"/>
    </row>
    <row r="570" ht="15.75" customHeight="1">
      <c r="A570" s="107"/>
      <c r="B570" s="107"/>
      <c r="C570" s="107"/>
      <c r="D570" s="107"/>
      <c r="E570" s="107"/>
      <c r="F570" s="107"/>
      <c r="G570" s="107"/>
      <c r="H570" s="107"/>
      <c r="I570" s="107"/>
      <c r="J570" s="107"/>
      <c r="K570" s="107"/>
      <c r="L570" s="107"/>
      <c r="M570" s="107"/>
      <c r="N570" s="107"/>
      <c r="O570" s="107"/>
      <c r="P570" s="107"/>
      <c r="Q570" s="107"/>
      <c r="R570" s="107"/>
      <c r="S570" s="107"/>
      <c r="T570" s="107"/>
      <c r="U570" s="107"/>
      <c r="V570" s="107"/>
    </row>
    <row r="571" ht="15.75" customHeight="1">
      <c r="A571" s="107"/>
      <c r="B571" s="107"/>
      <c r="C571" s="107"/>
      <c r="D571" s="107"/>
      <c r="E571" s="107"/>
      <c r="F571" s="107"/>
      <c r="G571" s="107"/>
      <c r="H571" s="107"/>
      <c r="I571" s="107"/>
      <c r="J571" s="107"/>
      <c r="K571" s="107"/>
      <c r="L571" s="107"/>
      <c r="M571" s="107"/>
      <c r="N571" s="107"/>
      <c r="O571" s="107"/>
      <c r="P571" s="107"/>
      <c r="Q571" s="107"/>
      <c r="R571" s="107"/>
      <c r="S571" s="107"/>
      <c r="T571" s="107"/>
      <c r="U571" s="107"/>
      <c r="V571" s="107"/>
    </row>
    <row r="572" ht="15.75" customHeight="1">
      <c r="A572" s="107"/>
      <c r="B572" s="107"/>
      <c r="C572" s="107"/>
      <c r="D572" s="107"/>
      <c r="E572" s="107"/>
      <c r="F572" s="107"/>
      <c r="G572" s="107"/>
      <c r="H572" s="107"/>
      <c r="I572" s="107"/>
      <c r="J572" s="107"/>
      <c r="K572" s="107"/>
      <c r="L572" s="107"/>
      <c r="M572" s="107"/>
      <c r="N572" s="107"/>
      <c r="O572" s="107"/>
      <c r="P572" s="107"/>
      <c r="Q572" s="107"/>
      <c r="R572" s="107"/>
      <c r="S572" s="107"/>
      <c r="T572" s="107"/>
      <c r="U572" s="107"/>
      <c r="V572" s="107"/>
    </row>
    <row r="573" ht="15.75" customHeight="1">
      <c r="A573" s="107"/>
      <c r="B573" s="107"/>
      <c r="C573" s="107"/>
      <c r="D573" s="107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107"/>
      <c r="Q573" s="107"/>
      <c r="R573" s="107"/>
      <c r="S573" s="107"/>
      <c r="T573" s="107"/>
      <c r="U573" s="107"/>
      <c r="V573" s="107"/>
    </row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