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rNErW44hgQGGyWMokiAceAi+5AzmiOFU2FedexLIenY="/>
    </ext>
  </extLst>
</workbook>
</file>

<file path=xl/sharedStrings.xml><?xml version="1.0" encoding="utf-8"?>
<sst xmlns="http://schemas.openxmlformats.org/spreadsheetml/2006/main" count="189" uniqueCount="118">
  <si>
    <t>General information</t>
  </si>
  <si>
    <t>Remover name</t>
  </si>
  <si>
    <t>Mark Oprins 2</t>
  </si>
  <si>
    <t>Project code</t>
  </si>
  <si>
    <t>BBL-L-030</t>
  </si>
  <si>
    <t>Project name</t>
  </si>
  <si>
    <t>Bamboo - Oprins 2025</t>
  </si>
  <si>
    <t>Location</t>
  </si>
  <si>
    <t>Merksplas, Belgium</t>
  </si>
  <si>
    <t>Area</t>
  </si>
  <si>
    <t>ha</t>
  </si>
  <si>
    <t>Starting year</t>
  </si>
  <si>
    <t>year of planting</t>
  </si>
  <si>
    <t>Duration</t>
  </si>
  <si>
    <t>years</t>
  </si>
  <si>
    <t>project duration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</si>
  <si>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</si>
  <si>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</si>
  <si>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</si>
  <si>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</si>
  <si>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</si>
  <si>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</si>
  <si>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</si>
  <si>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</si>
  <si>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</si>
  <si>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</si>
  <si>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</si>
  <si>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</si>
  <si>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</si>
  <si>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</si>
  <si>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</si>
  <si>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</si>
  <si>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</si>
  <si>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</si>
  <si>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</si>
  <si>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</si>
  <si>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</si>
  <si>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12 years</t>
  </si>
  <si>
    <t>units</t>
  </si>
  <si>
    <t>12/20 x net storage potential</t>
  </si>
  <si>
    <t>Holding Pool</t>
  </si>
  <si>
    <t>20% of the first 12 years</t>
  </si>
  <si>
    <t>Potential units issued</t>
  </si>
  <si>
    <t xml:space="preserve">   </t>
  </si>
  <si>
    <t>Field Code</t>
  </si>
  <si>
    <t>Field name</t>
  </si>
  <si>
    <t>Size (ha)</t>
  </si>
  <si>
    <t>Owner</t>
  </si>
  <si>
    <t>A</t>
  </si>
  <si>
    <t>Mark</t>
  </si>
  <si>
    <t>Mark Oprins</t>
  </si>
  <si>
    <t>B</t>
  </si>
  <si>
    <t>C</t>
  </si>
  <si>
    <t>D</t>
  </si>
  <si>
    <t>E</t>
  </si>
  <si>
    <t>#</t>
  </si>
  <si>
    <t>Field code</t>
  </si>
  <si>
    <t>Field</t>
  </si>
  <si>
    <t>Year</t>
  </si>
  <si>
    <t>Date</t>
  </si>
  <si>
    <t>Sample depth (cm)</t>
  </si>
  <si>
    <t>SOC</t>
  </si>
  <si>
    <t>Carbon (g/kg)</t>
  </si>
  <si>
    <t>AGB (tCO2/ha)</t>
  </si>
  <si>
    <t>Sample/report nr.</t>
  </si>
  <si>
    <t>Weighted average SOC</t>
  </si>
  <si>
    <t>Weighted average AGB</t>
  </si>
  <si>
    <t>Average per field</t>
  </si>
  <si>
    <t>Field size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</si>
  <si>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</si>
  <si>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</si>
  <si>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</si>
  <si>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</si>
  <si>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</si>
  <si>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</si>
  <si>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</t>
  </si>
  <si>
    <t>tCO2e/ha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</si>
  <si>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</si>
  <si>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</si>
  <si>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</si>
  <si>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</si>
  <si>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</si>
  <si>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</si>
  <si>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</si>
  <si>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</si>
  <si>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</si>
  <si>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</si>
  <si>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</si>
  <si>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</si>
  <si>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</si>
  <si>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</si>
  <si>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</si>
  <si>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</si>
  <si>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</si>
  <si>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</si>
  <si>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</si>
  <si>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</si>
  <si>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</si>
  <si>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</si>
  <si>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</si>
  <si>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</si>
  <si>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https://doi.org/10.1016/j.geoderma.2010.02.003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</si>
  <si>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</si>
  <si>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</si>
  <si>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</si>
  <si>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</si>
  <si>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</si>
  <si>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TEC</t>
  </si>
  <si>
    <t>Blan, Toulouse, France</t>
  </si>
  <si>
    <t>https://research.tudelft.nl/en/publications/integration-of-bamboo-forestry-into-carbon-markets</t>
  </si>
  <si>
    <t>Yuen et al., 2017;</t>
  </si>
  <si>
    <t>SOC (soil)</t>
  </si>
  <si>
    <t>gC/kg</t>
  </si>
  <si>
    <t>AGB &amp; BGB (biomass)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</si>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</sst>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00"/>
    <numFmt numFmtId="165" formatCode="&quot;€&quot;#,##0"/>
    <numFmt numFmtId="166" formatCode="d\-m\-yyyy"/>
    <numFmt numFmtId="167" formatCode="#,##0.000"/>
  </numFmts>
  <fonts count="1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sz val="9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theme="10"/>
      <name val="Arial"/>
    </font>
    <font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/>
    </xf>
    <xf borderId="1" fillId="2" fontId="2" numFmtId="0" xfId="0" applyBorder="1" applyFont="1"/>
    <xf borderId="1" fillId="2" fontId="2" numFmtId="0" xfId="0" applyAlignment="1" applyBorder="1" applyFont="1">
      <alignment horizontal="left" readingOrder="0"/>
    </xf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1" fillId="3" fontId="2" numFmtId="1" xfId="0" applyAlignment="1" applyBorder="1" applyFont="1" applyNumberFormat="1">
      <alignment horizontal="left"/>
    </xf>
    <xf borderId="0" fillId="0" fontId="2" numFmtId="9" xfId="0" applyAlignment="1" applyFont="1" applyNumberFormat="1">
      <alignment horizontal="left"/>
    </xf>
    <xf borderId="0" fillId="0" fontId="2" numFmtId="1" xfId="0" applyAlignment="1" applyFont="1" applyNumberFormat="1">
      <alignment horizontal="left"/>
    </xf>
    <xf borderId="1" fillId="4" fontId="3" numFmtId="0" xfId="0" applyBorder="1" applyFill="1" applyFont="1"/>
    <xf borderId="0" fillId="0" fontId="2" numFmtId="3" xfId="0" applyAlignment="1" applyFont="1" applyNumberFormat="1">
      <alignment horizontal="left"/>
    </xf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2" numFmtId="3" xfId="0" applyFont="1" applyNumberFormat="1"/>
    <xf borderId="1" fillId="5" fontId="3" numFmtId="0" xfId="0" applyAlignment="1" applyBorder="1" applyFont="1">
      <alignment shrinkToFit="0" vertical="center" wrapText="1"/>
    </xf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quotePrefix="1" borderId="0" fillId="0" fontId="1" numFmtId="0" xfId="0" applyFont="1"/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4" numFmtId="0" xfId="0" applyAlignment="1" applyFont="1">
      <alignment horizontal="center" shrinkToFit="0" wrapText="1"/>
    </xf>
    <xf borderId="1" fillId="2" fontId="2" numFmtId="0" xfId="0" applyAlignment="1" applyBorder="1" applyFont="1">
      <alignment horizontal="center"/>
    </xf>
    <xf borderId="0" fillId="0" fontId="2" numFmtId="14" xfId="0" applyAlignment="1" applyFont="1" applyNumberFormat="1">
      <alignment horizontal="left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center" vertical="center"/>
    </xf>
    <xf quotePrefix="1" borderId="0" fillId="0" fontId="2" numFmtId="0" xfId="0" applyFont="1"/>
    <xf borderId="0" fillId="0" fontId="2" numFmtId="2" xfId="0" applyAlignment="1" applyFont="1" applyNumberFormat="1">
      <alignment horizontal="right"/>
    </xf>
    <xf borderId="1" fillId="6" fontId="2" numFmtId="0" xfId="0" applyBorder="1" applyFill="1" applyFont="1"/>
    <xf borderId="0" fillId="0" fontId="3" numFmtId="14" xfId="0" applyAlignment="1" applyFont="1" applyNumberFormat="1">
      <alignment horizontal="left" shrinkToFit="0" wrapText="1"/>
    </xf>
    <xf borderId="0" fillId="0" fontId="2" numFmtId="166" xfId="0" applyFont="1" applyNumberFormat="1"/>
    <xf borderId="0" fillId="0" fontId="3" numFmtId="14" xfId="0" applyAlignment="1" applyFont="1" applyNumberFormat="1">
      <alignment horizontal="left"/>
    </xf>
    <xf borderId="0" fillId="0" fontId="5" numFmtId="0" xfId="0" applyFont="1"/>
    <xf borderId="0" fillId="0" fontId="6" numFmtId="0" xfId="0" applyFont="1"/>
    <xf borderId="0" fillId="0" fontId="2" numFmtId="2" xfId="0" applyFont="1" applyNumberFormat="1"/>
    <xf borderId="0" fillId="0" fontId="7" numFmtId="0" xfId="0" applyAlignment="1" applyFont="1">
      <alignment horizontal="left"/>
    </xf>
    <xf borderId="0" fillId="0" fontId="2" numFmtId="4" xfId="0" applyFont="1" applyNumberFormat="1"/>
    <xf borderId="0" fillId="0" fontId="1" numFmtId="2" xfId="0" applyAlignment="1" applyFont="1" applyNumberFormat="1">
      <alignment horizontal="center"/>
    </xf>
    <xf borderId="0" fillId="0" fontId="8" numFmtId="0" xfId="0" applyFont="1"/>
    <xf borderId="0" fillId="0" fontId="3" numFmtId="2" xfId="0" applyFont="1" applyNumberFormat="1"/>
    <xf borderId="0" fillId="0" fontId="2" numFmtId="2" xfId="0" applyAlignment="1" applyFont="1" applyNumberFormat="1">
      <alignment horizontal="center"/>
    </xf>
    <xf borderId="0" fillId="0" fontId="9" numFmtId="0" xfId="0" applyFont="1"/>
    <xf borderId="0" fillId="0" fontId="10" numFmtId="0" xfId="0" applyFont="1"/>
    <xf borderId="1" fillId="4" fontId="2" numFmtId="0" xfId="0" applyBorder="1" applyFont="1"/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0" fontId="11" numFmtId="0" xfId="0" applyAlignment="1" applyBorder="1" applyFont="1">
      <alignment shrinkToFit="0" wrapText="1"/>
    </xf>
    <xf borderId="0" fillId="0" fontId="12" numFmtId="0" xfId="0" applyFont="1"/>
    <xf borderId="2" fillId="0" fontId="12" numFmtId="0" xfId="0" applyAlignment="1" applyBorder="1" applyFont="1">
      <alignment shrinkToFit="0" wrapText="1"/>
    </xf>
    <xf borderId="2" fillId="0" fontId="12" numFmtId="0" xfId="0" applyAlignment="1" applyBorder="1" applyFont="1">
      <alignment horizontal="right" shrinkToFit="0" wrapText="1"/>
    </xf>
    <xf borderId="0" fillId="0" fontId="12" numFmtId="167" xfId="0" applyAlignment="1" applyFont="1" applyNumberFormat="1">
      <alignment horizontal="right"/>
    </xf>
    <xf borderId="0" fillId="0" fontId="12" numFmtId="0" xfId="0" applyAlignment="1" applyFont="1">
      <alignment horizontal="right"/>
    </xf>
    <xf borderId="0" fillId="0" fontId="12" numFmtId="2" xfId="0" applyFont="1" applyNumberFormat="1"/>
    <xf borderId="0" fillId="0" fontId="12" numFmtId="167" xfId="0" applyFont="1" applyNumberFormat="1"/>
    <xf borderId="2" fillId="7" fontId="3" numFmtId="0" xfId="0" applyAlignment="1" applyBorder="1" applyFill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research.tudelft.nl/en/publications/integration-of-bamboo-forestry-into-carbon-markets" TargetMode="External"/><Relationship Id="rId5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26" width="12.75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7" t="s">
        <v>6</v>
      </c>
      <c r="C4" s="6"/>
      <c r="D4" s="3"/>
    </row>
    <row r="5" ht="15.75" customHeight="1">
      <c r="A5" s="4" t="s">
        <v>7</v>
      </c>
      <c r="B5" s="5" t="s">
        <v>8</v>
      </c>
      <c r="C5" s="6"/>
      <c r="D5" s="3"/>
    </row>
    <row r="6" ht="15.75" customHeight="1">
      <c r="A6" s="4" t="s">
        <v>9</v>
      </c>
      <c r="B6" s="8">
        <f>SUM(Fields!C2:C998)</f>
        <v>3</v>
      </c>
      <c r="C6" s="9" t="s">
        <v>10</v>
      </c>
      <c r="D6" s="3"/>
    </row>
    <row r="7" ht="15.75" customHeight="1">
      <c r="A7" s="4" t="s">
        <v>11</v>
      </c>
      <c r="B7" s="10">
        <v>2025.0</v>
      </c>
      <c r="C7" s="9"/>
      <c r="D7" s="3" t="s">
        <v>12</v>
      </c>
    </row>
    <row r="8" ht="15.75" customHeight="1">
      <c r="A8" s="4" t="s">
        <v>13</v>
      </c>
      <c r="B8" s="2">
        <v>20.0</v>
      </c>
      <c r="C8" s="4" t="s">
        <v>14</v>
      </c>
      <c r="D8" s="4" t="s">
        <v>15</v>
      </c>
    </row>
    <row r="9" ht="15.75" customHeight="1">
      <c r="A9" s="4" t="s">
        <v>16</v>
      </c>
      <c r="B9" s="11">
        <v>0.2</v>
      </c>
      <c r="D9" s="4" t="s">
        <v>17</v>
      </c>
    </row>
    <row r="10" ht="15.75" customHeight="1">
      <c r="A10" s="4" t="s">
        <v>18</v>
      </c>
      <c r="B10" s="11">
        <v>0.2</v>
      </c>
      <c r="D10" s="4" t="s">
        <v>19</v>
      </c>
    </row>
    <row r="11" ht="15.75" customHeight="1">
      <c r="B11" s="2"/>
      <c r="D11" s="3"/>
    </row>
    <row r="12" ht="15.75" customHeight="1">
      <c r="A12" s="1" t="s">
        <v>20</v>
      </c>
      <c r="B12" s="2"/>
      <c r="D12" s="4"/>
    </row>
    <row r="13" ht="15.75" customHeight="1">
      <c r="A13" s="4" t="s">
        <v>21</v>
      </c>
      <c r="B13" s="12">
        <f>'Carbon Calculation'!B11+'Carbon Calculation'!B12</f>
        <v>217.81386</v>
      </c>
      <c r="C13" s="4" t="s">
        <v>22</v>
      </c>
      <c r="D13" s="13" t="s">
        <v>23</v>
      </c>
    </row>
    <row r="14" ht="15.75" customHeight="1">
      <c r="A14" s="4" t="s">
        <v>24</v>
      </c>
      <c r="B14" s="14">
        <f>'Carbon Calculation'!$B$14/B$6</f>
        <v>616.45</v>
      </c>
      <c r="C14" s="4" t="s">
        <v>22</v>
      </c>
      <c r="D14" s="4" t="s">
        <v>25</v>
      </c>
    </row>
    <row r="15" ht="15.75" customHeight="1">
      <c r="A15" s="15" t="s">
        <v>26</v>
      </c>
      <c r="B15" s="16">
        <f>B14-B13</f>
        <v>398.63614</v>
      </c>
      <c r="C15" s="15" t="s">
        <v>22</v>
      </c>
      <c r="D15" s="15" t="s">
        <v>27</v>
      </c>
      <c r="E15" s="15"/>
    </row>
    <row r="16" ht="15.75" customHeight="1">
      <c r="A16" s="1"/>
      <c r="B16" s="17"/>
      <c r="C16" s="4"/>
      <c r="D16" s="3"/>
    </row>
    <row r="17" ht="15.75" customHeight="1">
      <c r="A17" s="1" t="s">
        <v>28</v>
      </c>
      <c r="B17" s="2"/>
      <c r="D17" s="3"/>
    </row>
    <row r="18" ht="15.75" customHeight="1">
      <c r="A18" s="4" t="s">
        <v>29</v>
      </c>
      <c r="B18" s="14">
        <f>B15*B6</f>
        <v>1195.90842</v>
      </c>
      <c r="C18" s="4" t="s">
        <v>30</v>
      </c>
      <c r="D18" s="4" t="s">
        <v>31</v>
      </c>
    </row>
    <row r="19" ht="15.75" customHeight="1">
      <c r="A19" s="4" t="s">
        <v>32</v>
      </c>
      <c r="B19" s="14">
        <f>B10*B18</f>
        <v>239.181684</v>
      </c>
      <c r="C19" s="4" t="s">
        <v>30</v>
      </c>
      <c r="D19" s="4" t="s">
        <v>33</v>
      </c>
    </row>
    <row r="20" ht="15.75" customHeight="1">
      <c r="A20" s="15" t="s">
        <v>34</v>
      </c>
      <c r="B20" s="16">
        <f>B18-B19</f>
        <v>956.726736</v>
      </c>
      <c r="C20" s="15" t="s">
        <v>30</v>
      </c>
      <c r="D20" s="15" t="s">
        <v>35</v>
      </c>
      <c r="E20" s="15"/>
    </row>
    <row r="21" ht="15.75" customHeight="1">
      <c r="A21" s="4"/>
      <c r="B21" s="18"/>
      <c r="D21" s="4"/>
    </row>
    <row r="22" ht="15.75" customHeight="1">
      <c r="A22" s="19" t="s">
        <v>36</v>
      </c>
      <c r="B22" s="18"/>
      <c r="D22" s="4"/>
    </row>
    <row r="23" ht="15.75" customHeight="1">
      <c r="A23" s="20" t="s">
        <v>37</v>
      </c>
      <c r="B23" s="14">
        <f>ROUND((12/20)*B20,1)</f>
        <v>574</v>
      </c>
      <c r="C23" s="4" t="s">
        <v>38</v>
      </c>
      <c r="D23" s="4" t="s">
        <v>39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0" t="s">
        <v>40</v>
      </c>
      <c r="B24" s="14">
        <f>ROUND(B9*B23,1)</f>
        <v>114.8</v>
      </c>
      <c r="C24" s="4" t="s">
        <v>38</v>
      </c>
      <c r="D24" s="21" t="s">
        <v>41</v>
      </c>
      <c r="E24" s="2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2" t="s">
        <v>42</v>
      </c>
      <c r="B25" s="16">
        <f>ROUND(B23-B24,1)</f>
        <v>459.2</v>
      </c>
      <c r="C25" s="15" t="s">
        <v>38</v>
      </c>
      <c r="D25" s="15"/>
      <c r="E25" s="15"/>
    </row>
    <row r="26" ht="15.75" customHeight="1">
      <c r="A26" s="23"/>
      <c r="B26" s="24"/>
      <c r="C26" s="25"/>
      <c r="D26" s="26"/>
      <c r="E26" s="26"/>
    </row>
    <row r="27" ht="15.75" customHeight="1">
      <c r="A27" s="23"/>
      <c r="B27" s="2"/>
      <c r="C27" s="27"/>
      <c r="D27" s="26"/>
      <c r="E27" s="26"/>
    </row>
    <row r="28" ht="15.75" customHeight="1">
      <c r="A28" s="23"/>
      <c r="B28" s="2"/>
      <c r="C28" s="4"/>
      <c r="D28" s="21"/>
      <c r="E28" s="21" t="s">
        <v>43</v>
      </c>
    </row>
    <row r="29" ht="15.75" customHeight="1">
      <c r="A29" s="28"/>
      <c r="B29" s="24"/>
      <c r="C29" s="4"/>
      <c r="D29" s="26"/>
      <c r="E29" s="26"/>
    </row>
    <row r="30" ht="15.75" customHeight="1">
      <c r="A30" s="23"/>
      <c r="B30" s="24"/>
      <c r="C30" s="29"/>
      <c r="D30" s="26"/>
      <c r="E30" s="26"/>
    </row>
    <row r="31" ht="15.75" customHeight="1">
      <c r="A31" s="23"/>
      <c r="B31" s="2"/>
      <c r="C31" s="4"/>
      <c r="D31" s="26"/>
      <c r="E31" s="26"/>
    </row>
    <row r="32" ht="15.75" customHeight="1">
      <c r="A32" s="23"/>
      <c r="B32" s="2"/>
      <c r="C32" s="4"/>
      <c r="D32" s="21"/>
      <c r="E32" s="21"/>
    </row>
    <row r="33" ht="15.75" customHeight="1">
      <c r="A33" s="28"/>
      <c r="B33" s="2"/>
      <c r="C33" s="4"/>
      <c r="D33" s="26"/>
      <c r="E33" s="26"/>
    </row>
    <row r="34" ht="15.75" customHeight="1">
      <c r="A34" s="23"/>
      <c r="B34" s="2"/>
      <c r="C34" s="29"/>
      <c r="D34" s="26"/>
      <c r="E34" s="26"/>
    </row>
    <row r="35" ht="15.75" customHeight="1">
      <c r="A35" s="23"/>
      <c r="B35" s="2"/>
      <c r="C35" s="4"/>
      <c r="D35" s="26"/>
      <c r="E35" s="26"/>
    </row>
    <row r="36" ht="15.75" customHeight="1">
      <c r="A36" s="23"/>
      <c r="B36" s="2"/>
      <c r="C36" s="4"/>
      <c r="D36" s="21"/>
      <c r="E36" s="21"/>
    </row>
    <row r="37" ht="15.75" customHeight="1">
      <c r="A37" s="28"/>
      <c r="B37" s="2"/>
      <c r="C37" s="4"/>
      <c r="D37" s="26"/>
      <c r="E37" s="26"/>
    </row>
    <row r="38" ht="15.75" customHeight="1">
      <c r="A38" s="23"/>
      <c r="B38" s="2"/>
      <c r="C38" s="29"/>
      <c r="D38" s="26"/>
      <c r="E38" s="26"/>
    </row>
    <row r="39" ht="15.75" customHeight="1">
      <c r="A39" s="23"/>
      <c r="B39" s="2"/>
      <c r="C39" s="4"/>
      <c r="D39" s="26"/>
      <c r="E39" s="26"/>
    </row>
    <row r="40" ht="15.75" customHeight="1">
      <c r="A40" s="23"/>
      <c r="B40" s="2"/>
      <c r="C40" s="4"/>
      <c r="D40" s="21"/>
      <c r="E40" s="21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4"/>
      <c r="D224" s="3"/>
    </row>
    <row r="225" ht="15.75" customHeight="1">
      <c r="B225" s="24"/>
      <c r="D225" s="3"/>
    </row>
    <row r="226" ht="15.75" customHeight="1">
      <c r="B226" s="24"/>
      <c r="D226" s="3"/>
    </row>
    <row r="227" ht="15.75" customHeight="1">
      <c r="B227" s="24"/>
      <c r="D227" s="3"/>
    </row>
    <row r="228" ht="15.75" customHeight="1">
      <c r="B228" s="24"/>
      <c r="D228" s="3"/>
    </row>
    <row r="229" ht="15.75" customHeight="1">
      <c r="B229" s="24"/>
      <c r="D229" s="3"/>
    </row>
    <row r="230" ht="15.75" customHeight="1">
      <c r="B230" s="24"/>
      <c r="D230" s="3"/>
    </row>
    <row r="231" ht="15.75" customHeight="1">
      <c r="B231" s="24"/>
      <c r="D231" s="3"/>
    </row>
    <row r="232" ht="15.75" customHeight="1">
      <c r="B232" s="24"/>
      <c r="D232" s="3"/>
    </row>
    <row r="233" ht="15.75" customHeight="1">
      <c r="B233" s="24"/>
      <c r="D233" s="3"/>
    </row>
    <row r="234" ht="15.75" customHeight="1">
      <c r="B234" s="24"/>
      <c r="D234" s="3"/>
    </row>
    <row r="235" ht="15.75" customHeight="1">
      <c r="B235" s="24"/>
      <c r="D235" s="3"/>
    </row>
    <row r="236" ht="15.75" customHeight="1">
      <c r="B236" s="24"/>
      <c r="D236" s="3"/>
    </row>
    <row r="237" ht="15.75" customHeight="1">
      <c r="B237" s="24"/>
      <c r="D237" s="3"/>
    </row>
    <row r="238" ht="15.75" customHeight="1">
      <c r="B238" s="24"/>
      <c r="D238" s="3"/>
    </row>
    <row r="239" ht="15.75" customHeight="1">
      <c r="B239" s="24"/>
      <c r="D239" s="3"/>
    </row>
    <row r="240" ht="15.75" customHeight="1">
      <c r="B240" s="24"/>
      <c r="D240" s="3"/>
    </row>
    <row r="241" ht="15.75" customHeight="1">
      <c r="B241" s="24"/>
      <c r="D241" s="3"/>
    </row>
    <row r="242" ht="15.75" customHeight="1">
      <c r="B242" s="24"/>
      <c r="D242" s="3"/>
    </row>
    <row r="243" ht="15.75" customHeight="1">
      <c r="B243" s="24"/>
      <c r="D243" s="3"/>
    </row>
    <row r="244" ht="15.75" customHeight="1">
      <c r="B244" s="24"/>
      <c r="D244" s="3"/>
    </row>
    <row r="245" ht="15.75" customHeight="1">
      <c r="B245" s="24"/>
      <c r="D245" s="3"/>
    </row>
    <row r="246" ht="15.75" customHeight="1">
      <c r="B246" s="24"/>
      <c r="D246" s="3"/>
    </row>
    <row r="247" ht="15.75" customHeight="1">
      <c r="B247" s="24"/>
      <c r="D247" s="3"/>
    </row>
    <row r="248" ht="15.75" customHeight="1">
      <c r="B248" s="24"/>
      <c r="D248" s="3"/>
    </row>
    <row r="249" ht="15.75" customHeight="1">
      <c r="B249" s="24"/>
      <c r="D249" s="3"/>
    </row>
    <row r="250" ht="15.75" customHeight="1">
      <c r="B250" s="24"/>
      <c r="D250" s="3"/>
    </row>
    <row r="251" ht="15.75" customHeight="1">
      <c r="B251" s="24"/>
      <c r="D251" s="3"/>
    </row>
    <row r="252" ht="15.75" customHeight="1">
      <c r="B252" s="24"/>
      <c r="D252" s="3"/>
    </row>
    <row r="253" ht="15.75" customHeight="1">
      <c r="B253" s="24"/>
      <c r="D253" s="3"/>
    </row>
    <row r="254" ht="15.75" customHeight="1">
      <c r="B254" s="24"/>
      <c r="D254" s="3"/>
    </row>
    <row r="255" ht="15.75" customHeight="1">
      <c r="B255" s="24"/>
      <c r="D255" s="3"/>
    </row>
    <row r="256" ht="15.75" customHeight="1">
      <c r="B256" s="24"/>
      <c r="D256" s="3"/>
    </row>
    <row r="257" ht="15.75" customHeight="1">
      <c r="B257" s="24"/>
      <c r="D257" s="3"/>
    </row>
    <row r="258" ht="15.75" customHeight="1">
      <c r="B258" s="24"/>
      <c r="D258" s="3"/>
    </row>
    <row r="259" ht="15.75" customHeight="1">
      <c r="B259" s="24"/>
      <c r="D259" s="3"/>
    </row>
    <row r="260" ht="15.75" customHeight="1">
      <c r="B260" s="24"/>
      <c r="D260" s="3"/>
    </row>
    <row r="261" ht="15.75" customHeight="1">
      <c r="B261" s="24"/>
      <c r="D261" s="3"/>
    </row>
    <row r="262" ht="15.75" customHeight="1">
      <c r="B262" s="24"/>
      <c r="D262" s="3"/>
    </row>
    <row r="263" ht="15.75" customHeight="1">
      <c r="B263" s="24"/>
      <c r="D263" s="3"/>
    </row>
    <row r="264" ht="15.75" customHeight="1">
      <c r="B264" s="24"/>
      <c r="D264" s="3"/>
    </row>
    <row r="265" ht="15.75" customHeight="1">
      <c r="B265" s="24"/>
      <c r="D265" s="3"/>
    </row>
    <row r="266" ht="15.75" customHeight="1">
      <c r="B266" s="24"/>
      <c r="D266" s="3"/>
    </row>
    <row r="267" ht="15.75" customHeight="1">
      <c r="B267" s="24"/>
      <c r="D267" s="3"/>
    </row>
    <row r="268" ht="15.75" customHeight="1">
      <c r="B268" s="24"/>
      <c r="D268" s="3"/>
    </row>
    <row r="269" ht="15.75" customHeight="1">
      <c r="B269" s="24"/>
      <c r="D269" s="3"/>
    </row>
    <row r="270" ht="15.75" customHeight="1">
      <c r="B270" s="24"/>
      <c r="D270" s="3"/>
    </row>
    <row r="271" ht="15.75" customHeight="1">
      <c r="B271" s="24"/>
      <c r="D271" s="3"/>
    </row>
    <row r="272" ht="15.75" customHeight="1">
      <c r="B272" s="24"/>
      <c r="D272" s="3"/>
    </row>
    <row r="273" ht="15.75" customHeight="1">
      <c r="B273" s="24"/>
      <c r="D273" s="3"/>
    </row>
    <row r="274" ht="15.75" customHeight="1">
      <c r="B274" s="24"/>
      <c r="D274" s="3"/>
    </row>
    <row r="275" ht="15.75" customHeight="1">
      <c r="B275" s="24"/>
      <c r="D275" s="3"/>
    </row>
    <row r="276" ht="15.75" customHeight="1">
      <c r="B276" s="24"/>
      <c r="D276" s="3"/>
    </row>
    <row r="277" ht="15.75" customHeight="1">
      <c r="B277" s="24"/>
      <c r="D277" s="3"/>
    </row>
    <row r="278" ht="15.75" customHeight="1">
      <c r="B278" s="24"/>
      <c r="D278" s="3"/>
    </row>
    <row r="279" ht="15.75" customHeight="1">
      <c r="B279" s="24"/>
      <c r="D279" s="3"/>
    </row>
    <row r="280" ht="15.75" customHeight="1">
      <c r="B280" s="24"/>
      <c r="D280" s="3"/>
    </row>
    <row r="281" ht="15.75" customHeight="1">
      <c r="B281" s="24"/>
      <c r="D281" s="3"/>
    </row>
    <row r="282" ht="15.75" customHeight="1">
      <c r="B282" s="24"/>
      <c r="D282" s="3"/>
    </row>
    <row r="283" ht="15.75" customHeight="1">
      <c r="B283" s="24"/>
      <c r="D283" s="3"/>
    </row>
    <row r="284" ht="15.75" customHeight="1">
      <c r="B284" s="24"/>
      <c r="D284" s="3"/>
    </row>
    <row r="285" ht="15.75" customHeight="1">
      <c r="B285" s="24"/>
      <c r="D285" s="3"/>
    </row>
    <row r="286" ht="15.75" customHeight="1">
      <c r="B286" s="24"/>
      <c r="D286" s="3"/>
    </row>
    <row r="287" ht="15.75" customHeight="1">
      <c r="B287" s="24"/>
      <c r="D287" s="3"/>
    </row>
    <row r="288" ht="15.75" customHeight="1">
      <c r="B288" s="24"/>
      <c r="D288" s="3"/>
    </row>
    <row r="289" ht="15.75" customHeight="1">
      <c r="B289" s="24"/>
      <c r="D289" s="3"/>
    </row>
    <row r="290" ht="15.75" customHeight="1">
      <c r="B290" s="24"/>
      <c r="D290" s="3"/>
    </row>
    <row r="291" ht="15.75" customHeight="1">
      <c r="B291" s="24"/>
      <c r="D291" s="3"/>
    </row>
    <row r="292" ht="15.75" customHeight="1">
      <c r="B292" s="24"/>
      <c r="D292" s="3"/>
    </row>
    <row r="293" ht="15.75" customHeight="1">
      <c r="B293" s="24"/>
      <c r="D293" s="3"/>
    </row>
    <row r="294" ht="15.75" customHeight="1">
      <c r="B294" s="24"/>
      <c r="D294" s="3"/>
    </row>
    <row r="295" ht="15.75" customHeight="1">
      <c r="B295" s="24"/>
      <c r="D295" s="3"/>
    </row>
    <row r="296" ht="15.75" customHeight="1">
      <c r="B296" s="24"/>
      <c r="D296" s="3"/>
    </row>
    <row r="297" ht="15.75" customHeight="1">
      <c r="B297" s="24"/>
      <c r="D297" s="3"/>
    </row>
    <row r="298" ht="15.75" customHeight="1">
      <c r="B298" s="24"/>
      <c r="D298" s="3"/>
    </row>
    <row r="299" ht="15.75" customHeight="1">
      <c r="B299" s="24"/>
      <c r="D299" s="3"/>
    </row>
    <row r="300" ht="15.75" customHeight="1">
      <c r="B300" s="24"/>
      <c r="D300" s="3"/>
    </row>
    <row r="301" ht="15.75" customHeight="1">
      <c r="B301" s="24"/>
      <c r="D301" s="3"/>
    </row>
    <row r="302" ht="15.75" customHeight="1">
      <c r="B302" s="24"/>
      <c r="D302" s="3"/>
    </row>
    <row r="303" ht="15.75" customHeight="1">
      <c r="B303" s="24"/>
      <c r="D303" s="3"/>
    </row>
    <row r="304" ht="15.75" customHeight="1">
      <c r="B304" s="24"/>
      <c r="D304" s="3"/>
    </row>
    <row r="305" ht="15.75" customHeight="1">
      <c r="B305" s="24"/>
      <c r="D305" s="3"/>
    </row>
    <row r="306" ht="15.75" customHeight="1">
      <c r="B306" s="24"/>
      <c r="D306" s="3"/>
    </row>
    <row r="307" ht="15.75" customHeight="1">
      <c r="B307" s="24"/>
      <c r="D307" s="3"/>
    </row>
    <row r="308" ht="15.75" customHeight="1">
      <c r="B308" s="24"/>
      <c r="D308" s="3"/>
    </row>
    <row r="309" ht="15.75" customHeight="1">
      <c r="B309" s="24"/>
      <c r="D309" s="3"/>
    </row>
    <row r="310" ht="15.75" customHeight="1">
      <c r="B310" s="24"/>
      <c r="D310" s="3"/>
    </row>
    <row r="311" ht="15.75" customHeight="1">
      <c r="B311" s="24"/>
      <c r="D311" s="3"/>
    </row>
    <row r="312" ht="15.75" customHeight="1">
      <c r="B312" s="24"/>
      <c r="D312" s="3"/>
    </row>
    <row r="313" ht="15.75" customHeight="1">
      <c r="B313" s="24"/>
      <c r="D313" s="3"/>
    </row>
    <row r="314" ht="15.75" customHeight="1">
      <c r="B314" s="24"/>
      <c r="D314" s="3"/>
    </row>
    <row r="315" ht="15.75" customHeight="1">
      <c r="B315" s="24"/>
      <c r="D315" s="3"/>
    </row>
    <row r="316" ht="15.75" customHeight="1">
      <c r="B316" s="24"/>
      <c r="D316" s="3"/>
    </row>
    <row r="317" ht="15.75" customHeight="1">
      <c r="B317" s="24"/>
      <c r="D317" s="3"/>
    </row>
    <row r="318" ht="15.75" customHeight="1">
      <c r="B318" s="24"/>
      <c r="D318" s="3"/>
    </row>
    <row r="319" ht="15.75" customHeight="1">
      <c r="B319" s="24"/>
      <c r="D319" s="3"/>
    </row>
    <row r="320" ht="15.75" customHeight="1">
      <c r="B320" s="24"/>
      <c r="D320" s="3"/>
    </row>
    <row r="321" ht="15.75" customHeight="1">
      <c r="B321" s="24"/>
      <c r="D321" s="3"/>
    </row>
    <row r="322" ht="15.75" customHeight="1">
      <c r="B322" s="24"/>
      <c r="D322" s="3"/>
    </row>
    <row r="323" ht="15.75" customHeight="1">
      <c r="B323" s="24"/>
      <c r="D323" s="3"/>
    </row>
    <row r="324" ht="15.75" customHeight="1">
      <c r="B324" s="24"/>
      <c r="D324" s="3"/>
    </row>
    <row r="325" ht="15.75" customHeight="1">
      <c r="B325" s="24"/>
      <c r="D325" s="3"/>
    </row>
    <row r="326" ht="15.75" customHeight="1">
      <c r="B326" s="24"/>
      <c r="D326" s="3"/>
    </row>
    <row r="327" ht="15.75" customHeight="1">
      <c r="B327" s="24"/>
      <c r="D327" s="3"/>
    </row>
    <row r="328" ht="15.75" customHeight="1">
      <c r="B328" s="24"/>
      <c r="D328" s="3"/>
    </row>
    <row r="329" ht="15.75" customHeight="1">
      <c r="B329" s="24"/>
      <c r="D329" s="3"/>
    </row>
    <row r="330" ht="15.75" customHeight="1">
      <c r="B330" s="24"/>
      <c r="D330" s="3"/>
    </row>
    <row r="331" ht="15.75" customHeight="1">
      <c r="B331" s="24"/>
      <c r="D331" s="3"/>
    </row>
    <row r="332" ht="15.75" customHeight="1">
      <c r="B332" s="24"/>
      <c r="D332" s="3"/>
    </row>
    <row r="333" ht="15.75" customHeight="1">
      <c r="B333" s="24"/>
      <c r="D333" s="3"/>
    </row>
    <row r="334" ht="15.75" customHeight="1">
      <c r="B334" s="24"/>
      <c r="D334" s="3"/>
    </row>
    <row r="335" ht="15.75" customHeight="1">
      <c r="B335" s="24"/>
      <c r="D335" s="3"/>
    </row>
    <row r="336" ht="15.75" customHeight="1">
      <c r="B336" s="24"/>
      <c r="D336" s="3"/>
    </row>
    <row r="337" ht="15.75" customHeight="1">
      <c r="B337" s="24"/>
      <c r="D337" s="3"/>
    </row>
    <row r="338" ht="15.75" customHeight="1">
      <c r="B338" s="24"/>
      <c r="D338" s="3"/>
    </row>
    <row r="339" ht="15.75" customHeight="1">
      <c r="B339" s="24"/>
      <c r="D339" s="3"/>
    </row>
    <row r="340" ht="15.75" customHeight="1">
      <c r="B340" s="24"/>
      <c r="D340" s="3"/>
    </row>
    <row r="341" ht="15.75" customHeight="1">
      <c r="B341" s="24"/>
      <c r="D341" s="3"/>
    </row>
    <row r="342" ht="15.75" customHeight="1">
      <c r="B342" s="24"/>
      <c r="D342" s="3"/>
    </row>
    <row r="343" ht="15.75" customHeight="1">
      <c r="B343" s="24"/>
      <c r="D343" s="3"/>
    </row>
    <row r="344" ht="15.75" customHeight="1">
      <c r="B344" s="24"/>
      <c r="D344" s="3"/>
    </row>
    <row r="345" ht="15.75" customHeight="1">
      <c r="B345" s="24"/>
      <c r="D345" s="3"/>
    </row>
    <row r="346" ht="15.75" customHeight="1">
      <c r="B346" s="24"/>
      <c r="D346" s="3"/>
    </row>
    <row r="347" ht="15.75" customHeight="1">
      <c r="B347" s="24"/>
      <c r="D347" s="3"/>
    </row>
    <row r="348" ht="15.75" customHeight="1">
      <c r="B348" s="24"/>
      <c r="D348" s="3"/>
    </row>
    <row r="349" ht="15.75" customHeight="1">
      <c r="B349" s="24"/>
      <c r="D349" s="3"/>
    </row>
    <row r="350" ht="15.75" customHeight="1">
      <c r="B350" s="24"/>
      <c r="D350" s="3"/>
    </row>
    <row r="351" ht="15.75" customHeight="1">
      <c r="B351" s="24"/>
      <c r="D351" s="3"/>
    </row>
    <row r="352" ht="15.75" customHeight="1">
      <c r="B352" s="24"/>
      <c r="D352" s="3"/>
    </row>
    <row r="353" ht="15.75" customHeight="1">
      <c r="B353" s="24"/>
      <c r="D353" s="3"/>
    </row>
    <row r="354" ht="15.75" customHeight="1">
      <c r="B354" s="24"/>
      <c r="D354" s="3"/>
    </row>
    <row r="355" ht="15.75" customHeight="1">
      <c r="B355" s="24"/>
      <c r="D355" s="3"/>
    </row>
    <row r="356" ht="15.75" customHeight="1">
      <c r="B356" s="24"/>
      <c r="D356" s="3"/>
    </row>
    <row r="357" ht="15.75" customHeight="1">
      <c r="B357" s="24"/>
      <c r="D357" s="3"/>
    </row>
    <row r="358" ht="15.75" customHeight="1">
      <c r="B358" s="24"/>
      <c r="D358" s="3"/>
    </row>
    <row r="359" ht="15.75" customHeight="1">
      <c r="B359" s="24"/>
      <c r="D359" s="3"/>
    </row>
    <row r="360" ht="15.75" customHeight="1">
      <c r="B360" s="24"/>
      <c r="D360" s="3"/>
    </row>
    <row r="361" ht="15.75" customHeight="1">
      <c r="B361" s="24"/>
      <c r="D361" s="3"/>
    </row>
    <row r="362" ht="15.75" customHeight="1">
      <c r="B362" s="24"/>
      <c r="D362" s="3"/>
    </row>
    <row r="363" ht="15.75" customHeight="1">
      <c r="B363" s="24"/>
      <c r="D363" s="3"/>
    </row>
    <row r="364" ht="15.75" customHeight="1">
      <c r="B364" s="24"/>
      <c r="D364" s="3"/>
    </row>
    <row r="365" ht="15.75" customHeight="1">
      <c r="B365" s="24"/>
      <c r="D365" s="3"/>
    </row>
    <row r="366" ht="15.75" customHeight="1">
      <c r="B366" s="24"/>
      <c r="D366" s="3"/>
    </row>
    <row r="367" ht="15.75" customHeight="1">
      <c r="B367" s="24"/>
      <c r="D367" s="3"/>
    </row>
    <row r="368" ht="15.75" customHeight="1">
      <c r="B368" s="24"/>
      <c r="D368" s="3"/>
    </row>
    <row r="369" ht="15.75" customHeight="1">
      <c r="B369" s="24"/>
      <c r="D369" s="3"/>
    </row>
    <row r="370" ht="15.75" customHeight="1">
      <c r="B370" s="24"/>
      <c r="D370" s="3"/>
    </row>
    <row r="371" ht="15.75" customHeight="1">
      <c r="B371" s="24"/>
      <c r="D371" s="3"/>
    </row>
    <row r="372" ht="15.75" customHeight="1">
      <c r="B372" s="24"/>
      <c r="D372" s="3"/>
    </row>
    <row r="373" ht="15.75" customHeight="1">
      <c r="B373" s="24"/>
      <c r="D373" s="3"/>
    </row>
    <row r="374" ht="15.75" customHeight="1">
      <c r="B374" s="24"/>
      <c r="D374" s="3"/>
    </row>
    <row r="375" ht="15.75" customHeight="1">
      <c r="B375" s="24"/>
      <c r="D375" s="3"/>
    </row>
    <row r="376" ht="15.75" customHeight="1">
      <c r="B376" s="24"/>
      <c r="D376" s="3"/>
    </row>
    <row r="377" ht="15.75" customHeight="1">
      <c r="B377" s="24"/>
      <c r="D377" s="3"/>
    </row>
    <row r="378" ht="15.75" customHeight="1">
      <c r="B378" s="24"/>
      <c r="D378" s="3"/>
    </row>
    <row r="379" ht="15.75" customHeight="1">
      <c r="B379" s="24"/>
      <c r="D379" s="3"/>
    </row>
    <row r="380" ht="15.75" customHeight="1">
      <c r="B380" s="24"/>
      <c r="D380" s="3"/>
    </row>
    <row r="381" ht="15.75" customHeight="1">
      <c r="B381" s="24"/>
      <c r="D381" s="3"/>
    </row>
    <row r="382" ht="15.75" customHeight="1">
      <c r="B382" s="24"/>
      <c r="D382" s="3"/>
    </row>
    <row r="383" ht="15.75" customHeight="1">
      <c r="B383" s="24"/>
      <c r="D383" s="3"/>
    </row>
    <row r="384" ht="15.75" customHeight="1">
      <c r="B384" s="24"/>
      <c r="D384" s="3"/>
    </row>
    <row r="385" ht="15.75" customHeight="1">
      <c r="B385" s="24"/>
      <c r="D385" s="3"/>
    </row>
    <row r="386" ht="15.75" customHeight="1">
      <c r="B386" s="24"/>
      <c r="D386" s="3"/>
    </row>
    <row r="387" ht="15.75" customHeight="1">
      <c r="B387" s="24"/>
      <c r="D387" s="3"/>
    </row>
    <row r="388" ht="15.75" customHeight="1">
      <c r="B388" s="24"/>
      <c r="D388" s="3"/>
    </row>
    <row r="389" ht="15.75" customHeight="1">
      <c r="B389" s="24"/>
      <c r="D389" s="3"/>
    </row>
    <row r="390" ht="15.75" customHeight="1">
      <c r="B390" s="24"/>
      <c r="D390" s="3"/>
    </row>
    <row r="391" ht="15.75" customHeight="1">
      <c r="B391" s="24"/>
      <c r="D391" s="3"/>
    </row>
    <row r="392" ht="15.75" customHeight="1">
      <c r="B392" s="24"/>
      <c r="D392" s="3"/>
    </row>
    <row r="393" ht="15.75" customHeight="1">
      <c r="B393" s="24"/>
      <c r="D393" s="3"/>
    </row>
    <row r="394" ht="15.75" customHeight="1">
      <c r="B394" s="24"/>
      <c r="D394" s="3"/>
    </row>
    <row r="395" ht="15.75" customHeight="1">
      <c r="B395" s="24"/>
      <c r="D395" s="3"/>
    </row>
    <row r="396" ht="15.75" customHeight="1">
      <c r="B396" s="24"/>
      <c r="D396" s="3"/>
    </row>
    <row r="397" ht="15.75" customHeight="1">
      <c r="B397" s="24"/>
      <c r="D397" s="3"/>
    </row>
    <row r="398" ht="15.75" customHeight="1">
      <c r="B398" s="24"/>
      <c r="D398" s="3"/>
    </row>
    <row r="399" ht="15.75" customHeight="1">
      <c r="B399" s="24"/>
      <c r="D399" s="3"/>
    </row>
    <row r="400" ht="15.75" customHeight="1">
      <c r="B400" s="24"/>
      <c r="D400" s="3"/>
    </row>
    <row r="401" ht="15.75" customHeight="1">
      <c r="B401" s="24"/>
      <c r="D401" s="3"/>
    </row>
    <row r="402" ht="15.75" customHeight="1">
      <c r="B402" s="24"/>
      <c r="D402" s="3"/>
    </row>
    <row r="403" ht="15.75" customHeight="1">
      <c r="B403" s="24"/>
      <c r="D403" s="3"/>
    </row>
    <row r="404" ht="15.75" customHeight="1">
      <c r="B404" s="24"/>
      <c r="D404" s="3"/>
    </row>
    <row r="405" ht="15.75" customHeight="1">
      <c r="B405" s="24"/>
      <c r="D405" s="3"/>
    </row>
    <row r="406" ht="15.75" customHeight="1">
      <c r="B406" s="24"/>
      <c r="D406" s="3"/>
    </row>
    <row r="407" ht="15.75" customHeight="1">
      <c r="B407" s="24"/>
      <c r="D407" s="3"/>
    </row>
    <row r="408" ht="15.75" customHeight="1">
      <c r="B408" s="24"/>
      <c r="D408" s="3"/>
    </row>
    <row r="409" ht="15.75" customHeight="1">
      <c r="B409" s="24"/>
      <c r="D409" s="3"/>
    </row>
    <row r="410" ht="15.75" customHeight="1">
      <c r="B410" s="24"/>
      <c r="D410" s="3"/>
    </row>
    <row r="411" ht="15.75" customHeight="1">
      <c r="B411" s="24"/>
      <c r="D411" s="3"/>
    </row>
    <row r="412" ht="15.75" customHeight="1">
      <c r="B412" s="24"/>
      <c r="D412" s="3"/>
    </row>
    <row r="413" ht="15.75" customHeight="1">
      <c r="B413" s="24"/>
      <c r="D413" s="3"/>
    </row>
    <row r="414" ht="15.75" customHeight="1">
      <c r="B414" s="24"/>
      <c r="D414" s="3"/>
    </row>
    <row r="415" ht="15.75" customHeight="1">
      <c r="B415" s="24"/>
      <c r="D415" s="3"/>
    </row>
    <row r="416" ht="15.75" customHeight="1">
      <c r="B416" s="24"/>
      <c r="D416" s="3"/>
    </row>
    <row r="417" ht="15.75" customHeight="1">
      <c r="B417" s="24"/>
      <c r="D417" s="3"/>
    </row>
    <row r="418" ht="15.75" customHeight="1">
      <c r="B418" s="24"/>
      <c r="D418" s="3"/>
    </row>
    <row r="419" ht="15.75" customHeight="1">
      <c r="B419" s="24"/>
      <c r="D419" s="3"/>
    </row>
    <row r="420" ht="15.75" customHeight="1">
      <c r="B420" s="24"/>
      <c r="D420" s="3"/>
    </row>
    <row r="421" ht="15.75" customHeight="1">
      <c r="B421" s="24"/>
      <c r="D421" s="3"/>
    </row>
    <row r="422" ht="15.75" customHeight="1">
      <c r="B422" s="24"/>
      <c r="D422" s="3"/>
    </row>
    <row r="423" ht="15.75" customHeight="1">
      <c r="B423" s="24"/>
      <c r="D423" s="3"/>
    </row>
    <row r="424" ht="15.75" customHeight="1">
      <c r="B424" s="24"/>
      <c r="D424" s="3"/>
    </row>
    <row r="425" ht="15.75" customHeight="1">
      <c r="B425" s="24"/>
      <c r="D425" s="3"/>
    </row>
    <row r="426" ht="15.75" customHeight="1">
      <c r="B426" s="24"/>
      <c r="D426" s="3"/>
    </row>
    <row r="427" ht="15.75" customHeight="1">
      <c r="B427" s="24"/>
      <c r="D427" s="3"/>
    </row>
    <row r="428" ht="15.75" customHeight="1">
      <c r="B428" s="24"/>
      <c r="D428" s="3"/>
    </row>
    <row r="429" ht="15.75" customHeight="1">
      <c r="B429" s="24"/>
      <c r="D429" s="3"/>
    </row>
    <row r="430" ht="15.75" customHeight="1">
      <c r="B430" s="24"/>
      <c r="D430" s="3"/>
    </row>
    <row r="431" ht="15.75" customHeight="1">
      <c r="B431" s="24"/>
      <c r="D431" s="3"/>
    </row>
    <row r="432" ht="15.75" customHeight="1">
      <c r="B432" s="24"/>
      <c r="D432" s="3"/>
    </row>
    <row r="433" ht="15.75" customHeight="1">
      <c r="B433" s="24"/>
      <c r="D433" s="3"/>
    </row>
    <row r="434" ht="15.75" customHeight="1">
      <c r="B434" s="24"/>
      <c r="D434" s="3"/>
    </row>
    <row r="435" ht="15.75" customHeight="1">
      <c r="B435" s="24"/>
      <c r="D435" s="3"/>
    </row>
    <row r="436" ht="15.75" customHeight="1">
      <c r="B436" s="24"/>
      <c r="D436" s="3"/>
    </row>
    <row r="437" ht="15.75" customHeight="1">
      <c r="B437" s="24"/>
      <c r="D437" s="3"/>
    </row>
    <row r="438" ht="15.75" customHeight="1">
      <c r="B438" s="24"/>
      <c r="D438" s="3"/>
    </row>
    <row r="439" ht="15.75" customHeight="1">
      <c r="B439" s="24"/>
      <c r="D439" s="3"/>
    </row>
    <row r="440" ht="15.75" customHeight="1">
      <c r="B440" s="24"/>
      <c r="D440" s="3"/>
    </row>
    <row r="441" ht="15.75" customHeight="1">
      <c r="B441" s="24"/>
      <c r="D441" s="3"/>
    </row>
    <row r="442" ht="15.75" customHeight="1">
      <c r="B442" s="24"/>
      <c r="D442" s="3"/>
    </row>
    <row r="443" ht="15.75" customHeight="1">
      <c r="B443" s="24"/>
      <c r="D443" s="3"/>
    </row>
    <row r="444" ht="15.75" customHeight="1">
      <c r="B444" s="24"/>
      <c r="D444" s="3"/>
    </row>
    <row r="445" ht="15.75" customHeight="1">
      <c r="B445" s="24"/>
      <c r="D445" s="3"/>
    </row>
    <row r="446" ht="15.75" customHeight="1">
      <c r="B446" s="24"/>
      <c r="D446" s="3"/>
    </row>
    <row r="447" ht="15.75" customHeight="1">
      <c r="B447" s="24"/>
      <c r="D447" s="3"/>
    </row>
    <row r="448" ht="15.75" customHeight="1">
      <c r="B448" s="24"/>
      <c r="D448" s="3"/>
    </row>
    <row r="449" ht="15.75" customHeight="1">
      <c r="B449" s="24"/>
      <c r="D449" s="3"/>
    </row>
    <row r="450" ht="15.75" customHeight="1">
      <c r="B450" s="24"/>
      <c r="D450" s="3"/>
    </row>
    <row r="451" ht="15.75" customHeight="1">
      <c r="B451" s="24"/>
      <c r="D451" s="3"/>
    </row>
    <row r="452" ht="15.75" customHeight="1">
      <c r="B452" s="24"/>
      <c r="D452" s="3"/>
    </row>
    <row r="453" ht="15.75" customHeight="1">
      <c r="B453" s="24"/>
      <c r="D453" s="3"/>
    </row>
    <row r="454" ht="15.75" customHeight="1">
      <c r="B454" s="24"/>
      <c r="D454" s="3"/>
    </row>
    <row r="455" ht="15.75" customHeight="1">
      <c r="B455" s="24"/>
      <c r="D455" s="3"/>
    </row>
    <row r="456" ht="15.75" customHeight="1">
      <c r="B456" s="24"/>
      <c r="D456" s="3"/>
    </row>
    <row r="457" ht="15.75" customHeight="1">
      <c r="B457" s="24"/>
      <c r="D457" s="3"/>
    </row>
    <row r="458" ht="15.75" customHeight="1">
      <c r="B458" s="24"/>
      <c r="D458" s="3"/>
    </row>
    <row r="459" ht="15.75" customHeight="1">
      <c r="B459" s="24"/>
      <c r="D459" s="3"/>
    </row>
    <row r="460" ht="15.75" customHeight="1">
      <c r="B460" s="24"/>
      <c r="D460" s="3"/>
    </row>
    <row r="461" ht="15.75" customHeight="1">
      <c r="B461" s="24"/>
      <c r="D461" s="3"/>
    </row>
    <row r="462" ht="15.75" customHeight="1">
      <c r="B462" s="24"/>
      <c r="D462" s="3"/>
    </row>
    <row r="463" ht="15.75" customHeight="1">
      <c r="B463" s="24"/>
      <c r="D463" s="3"/>
    </row>
    <row r="464" ht="15.75" customHeight="1">
      <c r="B464" s="24"/>
      <c r="D464" s="3"/>
    </row>
    <row r="465" ht="15.75" customHeight="1">
      <c r="B465" s="24"/>
      <c r="D465" s="3"/>
    </row>
    <row r="466" ht="15.75" customHeight="1">
      <c r="B466" s="24"/>
      <c r="D466" s="3"/>
    </row>
    <row r="467" ht="15.75" customHeight="1">
      <c r="B467" s="24"/>
      <c r="D467" s="3"/>
    </row>
    <row r="468" ht="15.75" customHeight="1">
      <c r="B468" s="24"/>
      <c r="D468" s="3"/>
    </row>
    <row r="469" ht="15.75" customHeight="1">
      <c r="B469" s="24"/>
      <c r="D469" s="3"/>
    </row>
    <row r="470" ht="15.75" customHeight="1">
      <c r="B470" s="24"/>
      <c r="D470" s="3"/>
    </row>
    <row r="471" ht="15.75" customHeight="1">
      <c r="B471" s="24"/>
      <c r="D471" s="3"/>
    </row>
    <row r="472" ht="15.75" customHeight="1">
      <c r="B472" s="24"/>
      <c r="D472" s="3"/>
    </row>
    <row r="473" ht="15.75" customHeight="1">
      <c r="B473" s="24"/>
      <c r="D473" s="3"/>
    </row>
    <row r="474" ht="15.75" customHeight="1">
      <c r="B474" s="24"/>
      <c r="D474" s="3"/>
    </row>
    <row r="475" ht="15.75" customHeight="1">
      <c r="B475" s="24"/>
      <c r="D475" s="3"/>
    </row>
    <row r="476" ht="15.75" customHeight="1">
      <c r="B476" s="24"/>
      <c r="D476" s="3"/>
    </row>
    <row r="477" ht="15.75" customHeight="1">
      <c r="B477" s="24"/>
      <c r="D477" s="3"/>
    </row>
    <row r="478" ht="15.75" customHeight="1">
      <c r="B478" s="24"/>
      <c r="D478" s="3"/>
    </row>
    <row r="479" ht="15.75" customHeight="1">
      <c r="B479" s="24"/>
      <c r="D479" s="3"/>
    </row>
    <row r="480" ht="15.75" customHeight="1">
      <c r="B480" s="24"/>
      <c r="D480" s="3"/>
    </row>
    <row r="481" ht="15.75" customHeight="1">
      <c r="B481" s="24"/>
      <c r="D481" s="3"/>
    </row>
    <row r="482" ht="15.75" customHeight="1">
      <c r="B482" s="24"/>
      <c r="D482" s="3"/>
    </row>
    <row r="483" ht="15.75" customHeight="1">
      <c r="B483" s="24"/>
      <c r="D483" s="3"/>
    </row>
    <row r="484" ht="15.75" customHeight="1">
      <c r="B484" s="24"/>
      <c r="D484" s="3"/>
    </row>
    <row r="485" ht="15.75" customHeight="1">
      <c r="B485" s="24"/>
      <c r="D485" s="3"/>
    </row>
    <row r="486" ht="15.75" customHeight="1">
      <c r="B486" s="24"/>
      <c r="D486" s="3"/>
    </row>
    <row r="487" ht="15.75" customHeight="1">
      <c r="B487" s="24"/>
      <c r="D487" s="3"/>
    </row>
    <row r="488" ht="15.75" customHeight="1">
      <c r="B488" s="24"/>
      <c r="D488" s="3"/>
    </row>
    <row r="489" ht="15.75" customHeight="1">
      <c r="B489" s="24"/>
      <c r="D489" s="3"/>
    </row>
    <row r="490" ht="15.75" customHeight="1">
      <c r="B490" s="24"/>
      <c r="D490" s="3"/>
    </row>
    <row r="491" ht="15.75" customHeight="1">
      <c r="B491" s="24"/>
      <c r="D491" s="3"/>
    </row>
    <row r="492" ht="15.75" customHeight="1">
      <c r="B492" s="24"/>
      <c r="D492" s="3"/>
    </row>
    <row r="493" ht="15.75" customHeight="1">
      <c r="B493" s="24"/>
      <c r="D493" s="3"/>
    </row>
    <row r="494" ht="15.75" customHeight="1">
      <c r="B494" s="24"/>
      <c r="D494" s="3"/>
    </row>
    <row r="495" ht="15.75" customHeight="1">
      <c r="B495" s="24"/>
      <c r="D495" s="3"/>
    </row>
    <row r="496" ht="15.75" customHeight="1">
      <c r="B496" s="24"/>
      <c r="D496" s="3"/>
    </row>
    <row r="497" ht="15.75" customHeight="1">
      <c r="B497" s="24"/>
      <c r="D497" s="3"/>
    </row>
    <row r="498" ht="15.75" customHeight="1">
      <c r="B498" s="24"/>
      <c r="D498" s="3"/>
    </row>
    <row r="499" ht="15.75" customHeight="1">
      <c r="B499" s="24"/>
      <c r="D499" s="3"/>
    </row>
    <row r="500" ht="15.75" customHeight="1">
      <c r="B500" s="24"/>
      <c r="D500" s="3"/>
    </row>
    <row r="501" ht="15.75" customHeight="1">
      <c r="B501" s="24"/>
      <c r="D501" s="3"/>
    </row>
    <row r="502" ht="15.75" customHeight="1">
      <c r="B502" s="24"/>
      <c r="D502" s="3"/>
    </row>
    <row r="503" ht="15.75" customHeight="1">
      <c r="B503" s="24"/>
      <c r="D503" s="3"/>
    </row>
    <row r="504" ht="15.75" customHeight="1">
      <c r="B504" s="24"/>
      <c r="D504" s="3"/>
    </row>
    <row r="505" ht="15.75" customHeight="1">
      <c r="B505" s="24"/>
      <c r="D505" s="3"/>
    </row>
    <row r="506" ht="15.75" customHeight="1">
      <c r="B506" s="24"/>
      <c r="D506" s="3"/>
    </row>
    <row r="507" ht="15.75" customHeight="1">
      <c r="B507" s="24"/>
      <c r="D507" s="3"/>
    </row>
    <row r="508" ht="15.75" customHeight="1">
      <c r="B508" s="24"/>
      <c r="D508" s="3"/>
    </row>
    <row r="509" ht="15.75" customHeight="1">
      <c r="B509" s="24"/>
      <c r="D509" s="3"/>
    </row>
    <row r="510" ht="15.75" customHeight="1">
      <c r="B510" s="24"/>
      <c r="D510" s="3"/>
    </row>
    <row r="511" ht="15.75" customHeight="1">
      <c r="B511" s="24"/>
      <c r="D511" s="3"/>
    </row>
    <row r="512" ht="15.75" customHeight="1">
      <c r="B512" s="24"/>
      <c r="D512" s="3"/>
    </row>
    <row r="513" ht="15.75" customHeight="1">
      <c r="B513" s="24"/>
      <c r="D513" s="3"/>
    </row>
    <row r="514" ht="15.75" customHeight="1">
      <c r="B514" s="24"/>
      <c r="D514" s="3"/>
    </row>
    <row r="515" ht="15.75" customHeight="1">
      <c r="B515" s="24"/>
      <c r="D515" s="3"/>
    </row>
    <row r="516" ht="15.75" customHeight="1">
      <c r="B516" s="24"/>
      <c r="D516" s="3"/>
    </row>
    <row r="517" ht="15.75" customHeight="1">
      <c r="B517" s="24"/>
      <c r="D517" s="3"/>
    </row>
    <row r="518" ht="15.75" customHeight="1">
      <c r="B518" s="24"/>
      <c r="D518" s="3"/>
    </row>
    <row r="519" ht="15.75" customHeight="1">
      <c r="B519" s="24"/>
      <c r="D519" s="3"/>
    </row>
    <row r="520" ht="15.75" customHeight="1">
      <c r="B520" s="24"/>
      <c r="D520" s="3"/>
    </row>
    <row r="521" ht="15.75" customHeight="1">
      <c r="B521" s="24"/>
      <c r="D521" s="3"/>
    </row>
    <row r="522" ht="15.75" customHeight="1">
      <c r="B522" s="24"/>
      <c r="D522" s="3"/>
    </row>
    <row r="523" ht="15.75" customHeight="1">
      <c r="B523" s="24"/>
      <c r="D523" s="3"/>
    </row>
    <row r="524" ht="15.75" customHeight="1">
      <c r="B524" s="24"/>
      <c r="D524" s="3"/>
    </row>
    <row r="525" ht="15.75" customHeight="1">
      <c r="B525" s="24"/>
      <c r="D525" s="3"/>
    </row>
    <row r="526" ht="15.75" customHeight="1">
      <c r="B526" s="24"/>
      <c r="D526" s="3"/>
    </row>
    <row r="527" ht="15.75" customHeight="1">
      <c r="B527" s="24"/>
      <c r="D527" s="3"/>
    </row>
    <row r="528" ht="15.75" customHeight="1">
      <c r="B528" s="24"/>
      <c r="D528" s="3"/>
    </row>
    <row r="529" ht="15.75" customHeight="1">
      <c r="B529" s="24"/>
      <c r="D529" s="3"/>
    </row>
    <row r="530" ht="15.75" customHeight="1">
      <c r="B530" s="24"/>
      <c r="D530" s="3"/>
    </row>
    <row r="531" ht="15.75" customHeight="1">
      <c r="B531" s="24"/>
      <c r="D531" s="3"/>
    </row>
    <row r="532" ht="15.75" customHeight="1">
      <c r="B532" s="24"/>
      <c r="D532" s="3"/>
    </row>
    <row r="533" ht="15.75" customHeight="1">
      <c r="B533" s="24"/>
      <c r="D533" s="3"/>
    </row>
    <row r="534" ht="15.75" customHeight="1">
      <c r="B534" s="24"/>
      <c r="D534" s="3"/>
    </row>
    <row r="535" ht="15.75" customHeight="1">
      <c r="B535" s="24"/>
      <c r="D535" s="3"/>
    </row>
    <row r="536" ht="15.75" customHeight="1">
      <c r="B536" s="24"/>
      <c r="D536" s="3"/>
    </row>
    <row r="537" ht="15.75" customHeight="1">
      <c r="B537" s="24"/>
      <c r="D537" s="3"/>
    </row>
    <row r="538" ht="15.75" customHeight="1">
      <c r="B538" s="24"/>
      <c r="D538" s="3"/>
    </row>
    <row r="539" ht="15.75" customHeight="1">
      <c r="B539" s="24"/>
      <c r="D539" s="3"/>
    </row>
    <row r="540" ht="15.75" customHeight="1">
      <c r="B540" s="24"/>
      <c r="D540" s="3"/>
    </row>
    <row r="541" ht="15.75" customHeight="1">
      <c r="B541" s="24"/>
      <c r="D541" s="3"/>
    </row>
    <row r="542" ht="15.75" customHeight="1">
      <c r="B542" s="24"/>
      <c r="D542" s="3"/>
    </row>
    <row r="543" ht="15.75" customHeight="1">
      <c r="B543" s="24"/>
      <c r="D543" s="3"/>
    </row>
    <row r="544" ht="15.75" customHeight="1">
      <c r="B544" s="24"/>
      <c r="D544" s="3"/>
    </row>
    <row r="545" ht="15.75" customHeight="1">
      <c r="B545" s="24"/>
      <c r="D545" s="3"/>
    </row>
    <row r="546" ht="15.75" customHeight="1">
      <c r="B546" s="24"/>
      <c r="D546" s="3"/>
    </row>
    <row r="547" ht="15.75" customHeight="1">
      <c r="B547" s="24"/>
      <c r="D547" s="3"/>
    </row>
    <row r="548" ht="15.75" customHeight="1">
      <c r="B548" s="24"/>
      <c r="D548" s="3"/>
    </row>
    <row r="549" ht="15.75" customHeight="1">
      <c r="B549" s="24"/>
      <c r="D549" s="3"/>
    </row>
    <row r="550" ht="15.75" customHeight="1">
      <c r="B550" s="24"/>
      <c r="D550" s="3"/>
    </row>
    <row r="551" ht="15.75" customHeight="1">
      <c r="B551" s="24"/>
      <c r="D551" s="3"/>
    </row>
    <row r="552" ht="15.75" customHeight="1">
      <c r="B552" s="24"/>
      <c r="D552" s="3"/>
    </row>
    <row r="553" ht="15.75" customHeight="1">
      <c r="B553" s="24"/>
      <c r="D553" s="3"/>
    </row>
    <row r="554" ht="15.75" customHeight="1">
      <c r="B554" s="24"/>
      <c r="D554" s="3"/>
    </row>
    <row r="555" ht="15.75" customHeight="1">
      <c r="B555" s="24"/>
      <c r="D555" s="3"/>
    </row>
    <row r="556" ht="15.75" customHeight="1">
      <c r="B556" s="24"/>
      <c r="D556" s="3"/>
    </row>
    <row r="557" ht="15.75" customHeight="1">
      <c r="B557" s="24"/>
      <c r="D557" s="3"/>
    </row>
    <row r="558" ht="15.75" customHeight="1">
      <c r="B558" s="24"/>
      <c r="D558" s="3"/>
    </row>
    <row r="559" ht="15.75" customHeight="1">
      <c r="B559" s="24"/>
      <c r="D559" s="3"/>
    </row>
    <row r="560" ht="15.75" customHeight="1">
      <c r="B560" s="24"/>
      <c r="D560" s="3"/>
    </row>
    <row r="561" ht="15.75" customHeight="1">
      <c r="B561" s="24"/>
      <c r="D561" s="3"/>
    </row>
    <row r="562" ht="15.75" customHeight="1">
      <c r="B562" s="24"/>
      <c r="D562" s="3"/>
    </row>
    <row r="563" ht="15.75" customHeight="1">
      <c r="B563" s="24"/>
      <c r="D563" s="3"/>
    </row>
    <row r="564" ht="15.75" customHeight="1">
      <c r="B564" s="24"/>
      <c r="D564" s="3"/>
    </row>
    <row r="565" ht="15.75" customHeight="1">
      <c r="B565" s="24"/>
      <c r="D565" s="3"/>
    </row>
    <row r="566" ht="15.75" customHeight="1">
      <c r="B566" s="24"/>
      <c r="D566" s="3"/>
    </row>
    <row r="567" ht="15.75" customHeight="1">
      <c r="B567" s="24"/>
      <c r="D567" s="3"/>
    </row>
    <row r="568" ht="15.75" customHeight="1">
      <c r="B568" s="24"/>
      <c r="D568" s="3"/>
    </row>
    <row r="569" ht="15.75" customHeight="1">
      <c r="B569" s="24"/>
      <c r="D569" s="3"/>
    </row>
    <row r="570" ht="15.75" customHeight="1">
      <c r="B570" s="24"/>
      <c r="D570" s="3"/>
    </row>
    <row r="571" ht="15.75" customHeight="1">
      <c r="B571" s="24"/>
      <c r="D571" s="3"/>
    </row>
    <row r="572" ht="15.75" customHeight="1">
      <c r="B572" s="24"/>
      <c r="D572" s="3"/>
    </row>
    <row r="573" ht="15.75" customHeight="1">
      <c r="B573" s="24"/>
      <c r="D573" s="3"/>
    </row>
    <row r="574" ht="15.75" customHeight="1">
      <c r="B574" s="24"/>
      <c r="D574" s="3"/>
    </row>
    <row r="575" ht="15.75" customHeight="1">
      <c r="B575" s="24"/>
      <c r="D575" s="3"/>
    </row>
    <row r="576" ht="15.75" customHeight="1">
      <c r="B576" s="24"/>
      <c r="D576" s="3"/>
    </row>
    <row r="577" ht="15.75" customHeight="1">
      <c r="B577" s="24"/>
      <c r="D577" s="3"/>
    </row>
    <row r="578" ht="15.75" customHeight="1">
      <c r="B578" s="24"/>
      <c r="D578" s="3"/>
    </row>
    <row r="579" ht="15.75" customHeight="1">
      <c r="B579" s="24"/>
      <c r="D579" s="3"/>
    </row>
    <row r="580" ht="15.75" customHeight="1">
      <c r="B580" s="24"/>
      <c r="D580" s="3"/>
    </row>
    <row r="581" ht="15.75" customHeight="1">
      <c r="B581" s="24"/>
      <c r="D581" s="3"/>
    </row>
    <row r="582" ht="15.75" customHeight="1">
      <c r="B582" s="24"/>
      <c r="D582" s="3"/>
    </row>
    <row r="583" ht="15.75" customHeight="1">
      <c r="B583" s="24"/>
      <c r="D583" s="3"/>
    </row>
    <row r="584" ht="15.75" customHeight="1">
      <c r="B584" s="24"/>
      <c r="D584" s="3"/>
    </row>
    <row r="585" ht="15.75" customHeight="1">
      <c r="B585" s="24"/>
      <c r="D585" s="3"/>
    </row>
    <row r="586" ht="15.75" customHeight="1">
      <c r="B586" s="24"/>
      <c r="D586" s="3"/>
    </row>
    <row r="587" ht="15.75" customHeight="1">
      <c r="B587" s="24"/>
      <c r="D587" s="3"/>
    </row>
    <row r="588" ht="15.75" customHeight="1">
      <c r="B588" s="24"/>
      <c r="D588" s="3"/>
    </row>
    <row r="589" ht="15.75" customHeight="1">
      <c r="B589" s="24"/>
      <c r="D589" s="3"/>
    </row>
    <row r="590" ht="15.75" customHeight="1">
      <c r="B590" s="24"/>
      <c r="D590" s="3"/>
    </row>
    <row r="591" ht="15.75" customHeight="1">
      <c r="B591" s="24"/>
      <c r="D591" s="3"/>
    </row>
    <row r="592" ht="15.75" customHeight="1">
      <c r="B592" s="24"/>
      <c r="D592" s="3"/>
    </row>
    <row r="593" ht="15.75" customHeight="1">
      <c r="B593" s="24"/>
      <c r="D593" s="3"/>
    </row>
    <row r="594" ht="15.75" customHeight="1">
      <c r="B594" s="24"/>
      <c r="D594" s="3"/>
    </row>
    <row r="595" ht="15.75" customHeight="1">
      <c r="B595" s="24"/>
      <c r="D595" s="3"/>
    </row>
    <row r="596" ht="15.75" customHeight="1">
      <c r="B596" s="24"/>
      <c r="D596" s="3"/>
    </row>
    <row r="597" ht="15.75" customHeight="1">
      <c r="B597" s="24"/>
      <c r="D597" s="3"/>
    </row>
    <row r="598" ht="15.75" customHeight="1">
      <c r="B598" s="24"/>
      <c r="D598" s="3"/>
    </row>
    <row r="599" ht="15.75" customHeight="1">
      <c r="B599" s="24"/>
      <c r="D599" s="3"/>
    </row>
    <row r="600" ht="15.75" customHeight="1">
      <c r="B600" s="24"/>
      <c r="D600" s="3"/>
    </row>
    <row r="601" ht="15.75" customHeight="1">
      <c r="B601" s="24"/>
      <c r="D601" s="3"/>
    </row>
    <row r="602" ht="15.75" customHeight="1">
      <c r="B602" s="24"/>
      <c r="D602" s="3"/>
    </row>
    <row r="603" ht="15.75" customHeight="1">
      <c r="B603" s="24"/>
      <c r="D603" s="3"/>
    </row>
    <row r="604" ht="15.75" customHeight="1">
      <c r="B604" s="24"/>
      <c r="D604" s="3"/>
    </row>
    <row r="605" ht="15.75" customHeight="1">
      <c r="B605" s="24"/>
      <c r="D605" s="3"/>
    </row>
    <row r="606" ht="15.75" customHeight="1">
      <c r="B606" s="24"/>
      <c r="D606" s="3"/>
    </row>
    <row r="607" ht="15.75" customHeight="1">
      <c r="B607" s="24"/>
      <c r="D607" s="3"/>
    </row>
    <row r="608" ht="15.75" customHeight="1">
      <c r="B608" s="24"/>
      <c r="D608" s="3"/>
    </row>
    <row r="609" ht="15.75" customHeight="1">
      <c r="B609" s="24"/>
      <c r="D609" s="3"/>
    </row>
    <row r="610" ht="15.75" customHeight="1">
      <c r="B610" s="24"/>
      <c r="D610" s="3"/>
    </row>
    <row r="611" ht="15.75" customHeight="1">
      <c r="B611" s="24"/>
      <c r="D611" s="3"/>
    </row>
    <row r="612" ht="15.75" customHeight="1">
      <c r="B612" s="24"/>
      <c r="D612" s="3"/>
    </row>
    <row r="613" ht="15.75" customHeight="1">
      <c r="B613" s="24"/>
      <c r="D613" s="3"/>
    </row>
    <row r="614" ht="15.75" customHeight="1">
      <c r="B614" s="24"/>
      <c r="D614" s="3"/>
    </row>
    <row r="615" ht="15.75" customHeight="1">
      <c r="B615" s="24"/>
      <c r="D615" s="3"/>
    </row>
    <row r="616" ht="15.75" customHeight="1">
      <c r="B616" s="24"/>
      <c r="D616" s="3"/>
    </row>
    <row r="617" ht="15.75" customHeight="1">
      <c r="B617" s="24"/>
      <c r="D617" s="3"/>
    </row>
    <row r="618" ht="15.75" customHeight="1">
      <c r="B618" s="24"/>
      <c r="D618" s="3"/>
    </row>
    <row r="619" ht="15.75" customHeight="1">
      <c r="B619" s="24"/>
      <c r="D619" s="3"/>
    </row>
    <row r="620" ht="15.75" customHeight="1">
      <c r="B620" s="24"/>
      <c r="D620" s="3"/>
    </row>
    <row r="621" ht="15.75" customHeight="1">
      <c r="B621" s="24"/>
      <c r="D621" s="3"/>
    </row>
    <row r="622" ht="15.75" customHeight="1">
      <c r="B622" s="24"/>
      <c r="D622" s="3"/>
    </row>
    <row r="623" ht="15.75" customHeight="1">
      <c r="B623" s="24"/>
      <c r="D623" s="3"/>
    </row>
    <row r="624" ht="15.75" customHeight="1">
      <c r="B624" s="24"/>
      <c r="D624" s="3"/>
    </row>
    <row r="625" ht="15.75" customHeight="1">
      <c r="B625" s="24"/>
      <c r="D625" s="3"/>
    </row>
    <row r="626" ht="15.75" customHeight="1">
      <c r="B626" s="24"/>
      <c r="D626" s="3"/>
    </row>
    <row r="627" ht="15.75" customHeight="1">
      <c r="B627" s="24"/>
      <c r="D627" s="3"/>
    </row>
    <row r="628" ht="15.75" customHeight="1">
      <c r="B628" s="24"/>
      <c r="D628" s="3"/>
    </row>
    <row r="629" ht="15.75" customHeight="1">
      <c r="B629" s="24"/>
      <c r="D629" s="3"/>
    </row>
    <row r="630" ht="15.75" customHeight="1">
      <c r="B630" s="24"/>
      <c r="D630" s="3"/>
    </row>
    <row r="631" ht="15.75" customHeight="1">
      <c r="B631" s="24"/>
      <c r="D631" s="3"/>
    </row>
    <row r="632" ht="15.75" customHeight="1">
      <c r="B632" s="24"/>
      <c r="D632" s="3"/>
    </row>
    <row r="633" ht="15.75" customHeight="1">
      <c r="B633" s="24"/>
      <c r="D633" s="3"/>
    </row>
    <row r="634" ht="15.75" customHeight="1">
      <c r="B634" s="24"/>
      <c r="D634" s="3"/>
    </row>
    <row r="635" ht="15.75" customHeight="1">
      <c r="B635" s="24"/>
      <c r="D635" s="3"/>
    </row>
    <row r="636" ht="15.75" customHeight="1">
      <c r="B636" s="24"/>
      <c r="D636" s="3"/>
    </row>
    <row r="637" ht="15.75" customHeight="1">
      <c r="B637" s="24"/>
      <c r="D637" s="3"/>
    </row>
    <row r="638" ht="15.75" customHeight="1">
      <c r="B638" s="24"/>
      <c r="D638" s="3"/>
    </row>
    <row r="639" ht="15.75" customHeight="1">
      <c r="B639" s="24"/>
      <c r="D639" s="3"/>
    </row>
    <row r="640" ht="15.75" customHeight="1">
      <c r="B640" s="24"/>
      <c r="D640" s="3"/>
    </row>
    <row r="641" ht="15.75" customHeight="1">
      <c r="B641" s="24"/>
      <c r="D641" s="3"/>
    </row>
    <row r="642" ht="15.75" customHeight="1">
      <c r="B642" s="24"/>
      <c r="D642" s="3"/>
    </row>
    <row r="643" ht="15.75" customHeight="1">
      <c r="B643" s="24"/>
      <c r="D643" s="3"/>
    </row>
    <row r="644" ht="15.75" customHeight="1">
      <c r="B644" s="24"/>
      <c r="D644" s="3"/>
    </row>
    <row r="645" ht="15.75" customHeight="1">
      <c r="B645" s="24"/>
      <c r="D645" s="3"/>
    </row>
    <row r="646" ht="15.75" customHeight="1">
      <c r="B646" s="24"/>
      <c r="D646" s="3"/>
    </row>
    <row r="647" ht="15.75" customHeight="1">
      <c r="B647" s="24"/>
      <c r="D647" s="3"/>
    </row>
    <row r="648" ht="15.75" customHeight="1">
      <c r="B648" s="24"/>
      <c r="D648" s="3"/>
    </row>
    <row r="649" ht="15.75" customHeight="1">
      <c r="B649" s="24"/>
      <c r="D649" s="3"/>
    </row>
    <row r="650" ht="15.75" customHeight="1">
      <c r="B650" s="24"/>
      <c r="D650" s="3"/>
    </row>
    <row r="651" ht="15.75" customHeight="1">
      <c r="B651" s="24"/>
      <c r="D651" s="3"/>
    </row>
    <row r="652" ht="15.75" customHeight="1">
      <c r="B652" s="24"/>
      <c r="D652" s="3"/>
    </row>
    <row r="653" ht="15.75" customHeight="1">
      <c r="B653" s="24"/>
      <c r="D653" s="3"/>
    </row>
    <row r="654" ht="15.75" customHeight="1">
      <c r="B654" s="24"/>
      <c r="D654" s="3"/>
    </row>
    <row r="655" ht="15.75" customHeight="1">
      <c r="B655" s="24"/>
      <c r="D655" s="3"/>
    </row>
    <row r="656" ht="15.75" customHeight="1">
      <c r="B656" s="24"/>
      <c r="D656" s="3"/>
    </row>
    <row r="657" ht="15.75" customHeight="1">
      <c r="B657" s="24"/>
      <c r="D657" s="3"/>
    </row>
    <row r="658" ht="15.75" customHeight="1">
      <c r="B658" s="24"/>
      <c r="D658" s="3"/>
    </row>
    <row r="659" ht="15.75" customHeight="1">
      <c r="B659" s="24"/>
      <c r="D659" s="3"/>
    </row>
    <row r="660" ht="15.75" customHeight="1">
      <c r="B660" s="24"/>
      <c r="D660" s="3"/>
    </row>
    <row r="661" ht="15.75" customHeight="1">
      <c r="B661" s="24"/>
      <c r="D661" s="3"/>
    </row>
    <row r="662" ht="15.75" customHeight="1">
      <c r="B662" s="24"/>
      <c r="D662" s="3"/>
    </row>
    <row r="663" ht="15.75" customHeight="1">
      <c r="B663" s="24"/>
      <c r="D663" s="3"/>
    </row>
    <row r="664" ht="15.75" customHeight="1">
      <c r="B664" s="24"/>
      <c r="D664" s="3"/>
    </row>
    <row r="665" ht="15.75" customHeight="1">
      <c r="B665" s="24"/>
      <c r="D665" s="3"/>
    </row>
    <row r="666" ht="15.75" customHeight="1">
      <c r="B666" s="24"/>
      <c r="D666" s="3"/>
    </row>
    <row r="667" ht="15.75" customHeight="1">
      <c r="B667" s="24"/>
      <c r="D667" s="3"/>
    </row>
    <row r="668" ht="15.75" customHeight="1">
      <c r="B668" s="24"/>
      <c r="D668" s="3"/>
    </row>
    <row r="669" ht="15.75" customHeight="1">
      <c r="B669" s="24"/>
      <c r="D669" s="3"/>
    </row>
    <row r="670" ht="15.75" customHeight="1">
      <c r="B670" s="24"/>
      <c r="D670" s="3"/>
    </row>
    <row r="671" ht="15.75" customHeight="1">
      <c r="B671" s="24"/>
      <c r="D671" s="3"/>
    </row>
    <row r="672" ht="15.75" customHeight="1">
      <c r="B672" s="24"/>
      <c r="D672" s="3"/>
    </row>
    <row r="673" ht="15.75" customHeight="1">
      <c r="B673" s="24"/>
      <c r="D673" s="3"/>
    </row>
    <row r="674" ht="15.75" customHeight="1">
      <c r="B674" s="24"/>
      <c r="D674" s="3"/>
    </row>
    <row r="675" ht="15.75" customHeight="1">
      <c r="B675" s="24"/>
      <c r="D675" s="3"/>
    </row>
    <row r="676" ht="15.75" customHeight="1">
      <c r="B676" s="24"/>
      <c r="D676" s="3"/>
    </row>
    <row r="677" ht="15.75" customHeight="1">
      <c r="B677" s="24"/>
      <c r="D677" s="3"/>
    </row>
    <row r="678" ht="15.75" customHeight="1">
      <c r="B678" s="24"/>
      <c r="D678" s="3"/>
    </row>
    <row r="679" ht="15.75" customHeight="1">
      <c r="B679" s="24"/>
      <c r="D679" s="3"/>
    </row>
    <row r="680" ht="15.75" customHeight="1">
      <c r="B680" s="24"/>
      <c r="D680" s="3"/>
    </row>
    <row r="681" ht="15.75" customHeight="1">
      <c r="B681" s="24"/>
      <c r="D681" s="3"/>
    </row>
    <row r="682" ht="15.75" customHeight="1">
      <c r="B682" s="24"/>
      <c r="D682" s="3"/>
    </row>
    <row r="683" ht="15.75" customHeight="1">
      <c r="B683" s="24"/>
      <c r="D683" s="3"/>
    </row>
    <row r="684" ht="15.75" customHeight="1">
      <c r="B684" s="24"/>
      <c r="D684" s="3"/>
    </row>
    <row r="685" ht="15.75" customHeight="1">
      <c r="B685" s="24"/>
      <c r="D685" s="3"/>
    </row>
    <row r="686" ht="15.75" customHeight="1">
      <c r="B686" s="24"/>
      <c r="D686" s="3"/>
    </row>
    <row r="687" ht="15.75" customHeight="1">
      <c r="B687" s="24"/>
      <c r="D687" s="3"/>
    </row>
    <row r="688" ht="15.75" customHeight="1">
      <c r="B688" s="24"/>
      <c r="D688" s="3"/>
    </row>
    <row r="689" ht="15.75" customHeight="1">
      <c r="B689" s="24"/>
      <c r="D689" s="3"/>
    </row>
    <row r="690" ht="15.75" customHeight="1">
      <c r="B690" s="24"/>
      <c r="D690" s="3"/>
    </row>
    <row r="691" ht="15.75" customHeight="1">
      <c r="B691" s="24"/>
      <c r="D691" s="3"/>
    </row>
    <row r="692" ht="15.75" customHeight="1">
      <c r="B692" s="24"/>
      <c r="D692" s="3"/>
    </row>
    <row r="693" ht="15.75" customHeight="1">
      <c r="B693" s="24"/>
      <c r="D693" s="3"/>
    </row>
    <row r="694" ht="15.75" customHeight="1">
      <c r="B694" s="24"/>
      <c r="D694" s="3"/>
    </row>
    <row r="695" ht="15.75" customHeight="1">
      <c r="B695" s="24"/>
      <c r="D695" s="3"/>
    </row>
    <row r="696" ht="15.75" customHeight="1">
      <c r="B696" s="24"/>
      <c r="D696" s="3"/>
    </row>
    <row r="697" ht="15.75" customHeight="1">
      <c r="B697" s="24"/>
      <c r="D697" s="3"/>
    </row>
    <row r="698" ht="15.75" customHeight="1">
      <c r="B698" s="24"/>
      <c r="D698" s="3"/>
    </row>
    <row r="699" ht="15.75" customHeight="1">
      <c r="B699" s="24"/>
      <c r="D699" s="3"/>
    </row>
    <row r="700" ht="15.75" customHeight="1">
      <c r="B700" s="24"/>
      <c r="D700" s="3"/>
    </row>
    <row r="701" ht="15.75" customHeight="1">
      <c r="B701" s="24"/>
      <c r="D701" s="3"/>
    </row>
    <row r="702" ht="15.75" customHeight="1">
      <c r="B702" s="24"/>
      <c r="D702" s="3"/>
    </row>
    <row r="703" ht="15.75" customHeight="1">
      <c r="B703" s="24"/>
      <c r="D703" s="3"/>
    </row>
    <row r="704" ht="15.75" customHeight="1">
      <c r="B704" s="24"/>
      <c r="D704" s="3"/>
    </row>
    <row r="705" ht="15.75" customHeight="1">
      <c r="B705" s="24"/>
      <c r="D705" s="3"/>
    </row>
    <row r="706" ht="15.75" customHeight="1">
      <c r="B706" s="24"/>
      <c r="D706" s="3"/>
    </row>
    <row r="707" ht="15.75" customHeight="1">
      <c r="B707" s="24"/>
      <c r="D707" s="3"/>
    </row>
    <row r="708" ht="15.75" customHeight="1">
      <c r="B708" s="24"/>
      <c r="D708" s="3"/>
    </row>
    <row r="709" ht="15.75" customHeight="1">
      <c r="B709" s="24"/>
      <c r="D709" s="3"/>
    </row>
    <row r="710" ht="15.75" customHeight="1">
      <c r="B710" s="24"/>
      <c r="D710" s="3"/>
    </row>
    <row r="711" ht="15.75" customHeight="1">
      <c r="B711" s="24"/>
      <c r="D711" s="3"/>
    </row>
    <row r="712" ht="15.75" customHeight="1">
      <c r="B712" s="24"/>
      <c r="D712" s="3"/>
    </row>
    <row r="713" ht="15.75" customHeight="1">
      <c r="B713" s="24"/>
      <c r="D713" s="3"/>
    </row>
    <row r="714" ht="15.75" customHeight="1">
      <c r="B714" s="24"/>
      <c r="D714" s="3"/>
    </row>
    <row r="715" ht="15.75" customHeight="1">
      <c r="B715" s="24"/>
      <c r="D715" s="3"/>
    </row>
    <row r="716" ht="15.75" customHeight="1">
      <c r="B716" s="24"/>
      <c r="D716" s="3"/>
    </row>
    <row r="717" ht="15.75" customHeight="1">
      <c r="B717" s="24"/>
      <c r="D717" s="3"/>
    </row>
    <row r="718" ht="15.75" customHeight="1">
      <c r="B718" s="24"/>
      <c r="D718" s="3"/>
    </row>
    <row r="719" ht="15.75" customHeight="1">
      <c r="B719" s="24"/>
      <c r="D719" s="3"/>
    </row>
    <row r="720" ht="15.75" customHeight="1">
      <c r="B720" s="24"/>
      <c r="D720" s="3"/>
    </row>
    <row r="721" ht="15.75" customHeight="1">
      <c r="B721" s="24"/>
      <c r="D721" s="3"/>
    </row>
    <row r="722" ht="15.75" customHeight="1">
      <c r="B722" s="24"/>
      <c r="D722" s="3"/>
    </row>
    <row r="723" ht="15.75" customHeight="1">
      <c r="B723" s="24"/>
      <c r="D723" s="3"/>
    </row>
    <row r="724" ht="15.75" customHeight="1">
      <c r="B724" s="24"/>
      <c r="D724" s="3"/>
    </row>
    <row r="725" ht="15.75" customHeight="1">
      <c r="B725" s="24"/>
      <c r="D725" s="3"/>
    </row>
    <row r="726" ht="15.75" customHeight="1">
      <c r="B726" s="24"/>
      <c r="D726" s="3"/>
    </row>
    <row r="727" ht="15.75" customHeight="1">
      <c r="B727" s="24"/>
      <c r="D727" s="3"/>
    </row>
    <row r="728" ht="15.75" customHeight="1">
      <c r="B728" s="24"/>
      <c r="D728" s="3"/>
    </row>
    <row r="729" ht="15.75" customHeight="1">
      <c r="B729" s="24"/>
      <c r="D729" s="3"/>
    </row>
    <row r="730" ht="15.75" customHeight="1">
      <c r="B730" s="24"/>
      <c r="D730" s="3"/>
    </row>
    <row r="731" ht="15.75" customHeight="1">
      <c r="B731" s="24"/>
      <c r="D731" s="3"/>
    </row>
    <row r="732" ht="15.75" customHeight="1">
      <c r="B732" s="24"/>
      <c r="D732" s="3"/>
    </row>
    <row r="733" ht="15.75" customHeight="1">
      <c r="B733" s="24"/>
      <c r="D733" s="3"/>
    </row>
    <row r="734" ht="15.75" customHeight="1">
      <c r="B734" s="24"/>
      <c r="D734" s="3"/>
    </row>
    <row r="735" ht="15.75" customHeight="1">
      <c r="B735" s="24"/>
      <c r="D735" s="3"/>
    </row>
    <row r="736" ht="15.75" customHeight="1">
      <c r="B736" s="24"/>
      <c r="D736" s="3"/>
    </row>
    <row r="737" ht="15.75" customHeight="1">
      <c r="B737" s="24"/>
      <c r="D737" s="3"/>
    </row>
    <row r="738" ht="15.75" customHeight="1">
      <c r="B738" s="24"/>
      <c r="D738" s="3"/>
    </row>
    <row r="739" ht="15.75" customHeight="1">
      <c r="B739" s="24"/>
      <c r="D739" s="3"/>
    </row>
    <row r="740" ht="15.75" customHeight="1">
      <c r="B740" s="24"/>
      <c r="D740" s="3"/>
    </row>
    <row r="741" ht="15.75" customHeight="1">
      <c r="B741" s="24"/>
      <c r="D741" s="3"/>
    </row>
    <row r="742" ht="15.75" customHeight="1">
      <c r="B742" s="24"/>
      <c r="D742" s="3"/>
    </row>
    <row r="743" ht="15.75" customHeight="1">
      <c r="B743" s="24"/>
      <c r="D743" s="3"/>
    </row>
    <row r="744" ht="15.75" customHeight="1">
      <c r="B744" s="24"/>
      <c r="D744" s="3"/>
    </row>
    <row r="745" ht="15.75" customHeight="1">
      <c r="B745" s="24"/>
      <c r="D745" s="3"/>
    </row>
    <row r="746" ht="15.75" customHeight="1">
      <c r="B746" s="24"/>
      <c r="D746" s="3"/>
    </row>
    <row r="747" ht="15.75" customHeight="1">
      <c r="B747" s="24"/>
      <c r="D747" s="3"/>
    </row>
    <row r="748" ht="15.75" customHeight="1">
      <c r="B748" s="24"/>
      <c r="D748" s="3"/>
    </row>
    <row r="749" ht="15.75" customHeight="1">
      <c r="B749" s="24"/>
      <c r="D749" s="3"/>
    </row>
    <row r="750" ht="15.75" customHeight="1">
      <c r="B750" s="24"/>
      <c r="D750" s="3"/>
    </row>
    <row r="751" ht="15.75" customHeight="1">
      <c r="B751" s="24"/>
      <c r="D751" s="3"/>
    </row>
    <row r="752" ht="15.75" customHeight="1">
      <c r="B752" s="24"/>
      <c r="D752" s="3"/>
    </row>
    <row r="753" ht="15.75" customHeight="1">
      <c r="B753" s="24"/>
      <c r="D753" s="3"/>
    </row>
    <row r="754" ht="15.75" customHeight="1">
      <c r="B754" s="24"/>
      <c r="D754" s="3"/>
    </row>
    <row r="755" ht="15.75" customHeight="1">
      <c r="B755" s="24"/>
      <c r="D755" s="3"/>
    </row>
    <row r="756" ht="15.75" customHeight="1">
      <c r="B756" s="24"/>
      <c r="D756" s="3"/>
    </row>
    <row r="757" ht="15.75" customHeight="1">
      <c r="B757" s="24"/>
      <c r="D757" s="3"/>
    </row>
    <row r="758" ht="15.75" customHeight="1">
      <c r="B758" s="24"/>
      <c r="D758" s="3"/>
    </row>
    <row r="759" ht="15.75" customHeight="1">
      <c r="B759" s="24"/>
      <c r="D759" s="3"/>
    </row>
    <row r="760" ht="15.75" customHeight="1">
      <c r="B760" s="24"/>
      <c r="D760" s="3"/>
    </row>
    <row r="761" ht="15.75" customHeight="1">
      <c r="B761" s="24"/>
      <c r="D761" s="3"/>
    </row>
    <row r="762" ht="15.75" customHeight="1">
      <c r="B762" s="24"/>
      <c r="D762" s="3"/>
    </row>
    <row r="763" ht="15.75" customHeight="1">
      <c r="B763" s="24"/>
      <c r="D763" s="3"/>
    </row>
    <row r="764" ht="15.75" customHeight="1">
      <c r="B764" s="24"/>
      <c r="D764" s="3"/>
    </row>
    <row r="765" ht="15.75" customHeight="1">
      <c r="B765" s="24"/>
      <c r="D765" s="3"/>
    </row>
    <row r="766" ht="15.75" customHeight="1">
      <c r="B766" s="24"/>
      <c r="D766" s="3"/>
    </row>
    <row r="767" ht="15.75" customHeight="1">
      <c r="B767" s="24"/>
      <c r="D767" s="3"/>
    </row>
    <row r="768" ht="15.75" customHeight="1">
      <c r="B768" s="24"/>
      <c r="D768" s="3"/>
    </row>
    <row r="769" ht="15.75" customHeight="1">
      <c r="B769" s="24"/>
      <c r="D769" s="3"/>
    </row>
    <row r="770" ht="15.75" customHeight="1">
      <c r="B770" s="24"/>
      <c r="D770" s="3"/>
    </row>
    <row r="771" ht="15.75" customHeight="1">
      <c r="B771" s="24"/>
      <c r="D771" s="3"/>
    </row>
    <row r="772" ht="15.75" customHeight="1">
      <c r="B772" s="24"/>
      <c r="D772" s="3"/>
    </row>
    <row r="773" ht="15.75" customHeight="1">
      <c r="B773" s="24"/>
      <c r="D773" s="3"/>
    </row>
    <row r="774" ht="15.75" customHeight="1">
      <c r="B774" s="24"/>
      <c r="D774" s="3"/>
    </row>
    <row r="775" ht="15.75" customHeight="1">
      <c r="B775" s="24"/>
      <c r="D775" s="3"/>
    </row>
    <row r="776" ht="15.75" customHeight="1">
      <c r="B776" s="24"/>
      <c r="D776" s="3"/>
    </row>
    <row r="777" ht="15.75" customHeight="1">
      <c r="B777" s="24"/>
      <c r="D777" s="3"/>
    </row>
    <row r="778" ht="15.75" customHeight="1">
      <c r="B778" s="24"/>
      <c r="D778" s="3"/>
    </row>
    <row r="779" ht="15.75" customHeight="1">
      <c r="B779" s="24"/>
      <c r="D779" s="3"/>
    </row>
    <row r="780" ht="15.75" customHeight="1">
      <c r="B780" s="24"/>
      <c r="D780" s="3"/>
    </row>
    <row r="781" ht="15.75" customHeight="1">
      <c r="B781" s="24"/>
      <c r="D781" s="3"/>
    </row>
    <row r="782" ht="15.75" customHeight="1">
      <c r="B782" s="24"/>
      <c r="D782" s="3"/>
    </row>
    <row r="783" ht="15.75" customHeight="1">
      <c r="B783" s="24"/>
      <c r="D783" s="3"/>
    </row>
    <row r="784" ht="15.75" customHeight="1">
      <c r="B784" s="24"/>
      <c r="D784" s="3"/>
    </row>
    <row r="785" ht="15.75" customHeight="1">
      <c r="B785" s="24"/>
      <c r="D785" s="3"/>
    </row>
    <row r="786" ht="15.75" customHeight="1">
      <c r="B786" s="24"/>
      <c r="D786" s="3"/>
    </row>
    <row r="787" ht="15.75" customHeight="1">
      <c r="B787" s="24"/>
      <c r="D787" s="3"/>
    </row>
    <row r="788" ht="15.75" customHeight="1">
      <c r="B788" s="24"/>
      <c r="D788" s="3"/>
    </row>
    <row r="789" ht="15.75" customHeight="1">
      <c r="B789" s="24"/>
      <c r="D789" s="3"/>
    </row>
    <row r="790" ht="15.75" customHeight="1">
      <c r="B790" s="24"/>
      <c r="D790" s="3"/>
    </row>
    <row r="791" ht="15.75" customHeight="1">
      <c r="B791" s="24"/>
      <c r="D791" s="3"/>
    </row>
    <row r="792" ht="15.75" customHeight="1">
      <c r="B792" s="24"/>
      <c r="D792" s="3"/>
    </row>
    <row r="793" ht="15.75" customHeight="1">
      <c r="B793" s="24"/>
      <c r="D793" s="3"/>
    </row>
    <row r="794" ht="15.75" customHeight="1">
      <c r="B794" s="24"/>
      <c r="D794" s="3"/>
    </row>
    <row r="795" ht="15.75" customHeight="1">
      <c r="B795" s="24"/>
      <c r="D795" s="3"/>
    </row>
    <row r="796" ht="15.75" customHeight="1">
      <c r="B796" s="24"/>
      <c r="D796" s="3"/>
    </row>
    <row r="797" ht="15.75" customHeight="1">
      <c r="B797" s="24"/>
      <c r="D797" s="3"/>
    </row>
    <row r="798" ht="15.75" customHeight="1">
      <c r="B798" s="24"/>
      <c r="D798" s="3"/>
    </row>
    <row r="799" ht="15.75" customHeight="1">
      <c r="B799" s="24"/>
      <c r="D799" s="3"/>
    </row>
    <row r="800" ht="15.75" customHeight="1">
      <c r="B800" s="24"/>
      <c r="D800" s="3"/>
    </row>
    <row r="801" ht="15.75" customHeight="1">
      <c r="B801" s="24"/>
      <c r="D801" s="3"/>
    </row>
    <row r="802" ht="15.75" customHeight="1">
      <c r="B802" s="24"/>
      <c r="D802" s="3"/>
    </row>
    <row r="803" ht="15.75" customHeight="1">
      <c r="B803" s="24"/>
      <c r="D803" s="3"/>
    </row>
    <row r="804" ht="15.75" customHeight="1">
      <c r="B804" s="24"/>
      <c r="D804" s="3"/>
    </row>
    <row r="805" ht="15.75" customHeight="1">
      <c r="B805" s="24"/>
      <c r="D805" s="3"/>
    </row>
    <row r="806" ht="15.75" customHeight="1">
      <c r="B806" s="24"/>
      <c r="D806" s="3"/>
    </row>
    <row r="807" ht="15.75" customHeight="1">
      <c r="B807" s="24"/>
      <c r="D807" s="3"/>
    </row>
    <row r="808" ht="15.75" customHeight="1">
      <c r="B808" s="24"/>
      <c r="D808" s="3"/>
    </row>
    <row r="809" ht="15.75" customHeight="1">
      <c r="B809" s="24"/>
      <c r="D809" s="3"/>
    </row>
    <row r="810" ht="15.75" customHeight="1">
      <c r="B810" s="24"/>
      <c r="D810" s="3"/>
    </row>
    <row r="811" ht="15.75" customHeight="1">
      <c r="B811" s="24"/>
      <c r="D811" s="3"/>
    </row>
    <row r="812" ht="15.75" customHeight="1">
      <c r="B812" s="24"/>
      <c r="D812" s="3"/>
    </row>
    <row r="813" ht="15.75" customHeight="1">
      <c r="B813" s="24"/>
      <c r="D813" s="3"/>
    </row>
    <row r="814" ht="15.75" customHeight="1">
      <c r="B814" s="24"/>
      <c r="D814" s="3"/>
    </row>
    <row r="815" ht="15.75" customHeight="1">
      <c r="B815" s="24"/>
      <c r="D815" s="3"/>
    </row>
    <row r="816" ht="15.75" customHeight="1">
      <c r="B816" s="24"/>
      <c r="D816" s="3"/>
    </row>
    <row r="817" ht="15.75" customHeight="1">
      <c r="B817" s="24"/>
      <c r="D817" s="3"/>
    </row>
    <row r="818" ht="15.75" customHeight="1">
      <c r="B818" s="24"/>
      <c r="D818" s="3"/>
    </row>
    <row r="819" ht="15.75" customHeight="1">
      <c r="B819" s="24"/>
      <c r="D819" s="3"/>
    </row>
    <row r="820" ht="15.75" customHeight="1">
      <c r="B820" s="24"/>
      <c r="D820" s="3"/>
    </row>
    <row r="821" ht="15.75" customHeight="1">
      <c r="B821" s="24"/>
      <c r="D821" s="3"/>
    </row>
    <row r="822" ht="15.75" customHeight="1">
      <c r="B822" s="24"/>
      <c r="D822" s="3"/>
    </row>
    <row r="823" ht="15.75" customHeight="1">
      <c r="B823" s="24"/>
      <c r="D823" s="3"/>
    </row>
    <row r="824" ht="15.75" customHeight="1">
      <c r="B824" s="24"/>
      <c r="D824" s="3"/>
    </row>
    <row r="825" ht="15.75" customHeight="1">
      <c r="B825" s="24"/>
      <c r="D825" s="3"/>
    </row>
    <row r="826" ht="15.75" customHeight="1">
      <c r="B826" s="24"/>
      <c r="D826" s="3"/>
    </row>
    <row r="827" ht="15.75" customHeight="1">
      <c r="B827" s="24"/>
      <c r="D827" s="3"/>
    </row>
    <row r="828" ht="15.75" customHeight="1">
      <c r="B828" s="24"/>
      <c r="D828" s="3"/>
    </row>
    <row r="829" ht="15.75" customHeight="1">
      <c r="B829" s="24"/>
      <c r="D829" s="3"/>
    </row>
    <row r="830" ht="15.75" customHeight="1">
      <c r="B830" s="24"/>
      <c r="D830" s="3"/>
    </row>
    <row r="831" ht="15.75" customHeight="1">
      <c r="B831" s="24"/>
      <c r="D831" s="3"/>
    </row>
    <row r="832" ht="15.75" customHeight="1">
      <c r="B832" s="24"/>
      <c r="D832" s="3"/>
    </row>
    <row r="833" ht="15.75" customHeight="1">
      <c r="B833" s="24"/>
      <c r="D833" s="3"/>
    </row>
    <row r="834" ht="15.75" customHeight="1">
      <c r="B834" s="24"/>
      <c r="D834" s="3"/>
    </row>
    <row r="835" ht="15.75" customHeight="1">
      <c r="B835" s="24"/>
      <c r="D835" s="3"/>
    </row>
    <row r="836" ht="15.75" customHeight="1">
      <c r="B836" s="24"/>
      <c r="D836" s="3"/>
    </row>
    <row r="837" ht="15.75" customHeight="1">
      <c r="B837" s="24"/>
      <c r="D837" s="3"/>
    </row>
    <row r="838" ht="15.75" customHeight="1">
      <c r="B838" s="24"/>
      <c r="D838" s="3"/>
    </row>
    <row r="839" ht="15.75" customHeight="1">
      <c r="B839" s="24"/>
      <c r="D839" s="3"/>
    </row>
    <row r="840" ht="15.75" customHeight="1">
      <c r="B840" s="24"/>
      <c r="D840" s="3"/>
    </row>
    <row r="841" ht="15.75" customHeight="1">
      <c r="B841" s="24"/>
      <c r="D841" s="3"/>
    </row>
    <row r="842" ht="15.75" customHeight="1">
      <c r="B842" s="24"/>
      <c r="D842" s="3"/>
    </row>
    <row r="843" ht="15.75" customHeight="1">
      <c r="B843" s="24"/>
      <c r="D843" s="3"/>
    </row>
    <row r="844" ht="15.75" customHeight="1">
      <c r="B844" s="24"/>
      <c r="D844" s="3"/>
    </row>
    <row r="845" ht="15.75" customHeight="1">
      <c r="B845" s="24"/>
      <c r="D845" s="3"/>
    </row>
    <row r="846" ht="15.75" customHeight="1">
      <c r="B846" s="24"/>
      <c r="D846" s="3"/>
    </row>
    <row r="847" ht="15.75" customHeight="1">
      <c r="B847" s="24"/>
      <c r="D847" s="3"/>
    </row>
    <row r="848" ht="15.75" customHeight="1">
      <c r="B848" s="24"/>
      <c r="D848" s="3"/>
    </row>
    <row r="849" ht="15.75" customHeight="1">
      <c r="B849" s="24"/>
      <c r="D849" s="3"/>
    </row>
    <row r="850" ht="15.75" customHeight="1">
      <c r="B850" s="24"/>
      <c r="D850" s="3"/>
    </row>
    <row r="851" ht="15.75" customHeight="1">
      <c r="B851" s="24"/>
      <c r="D851" s="3"/>
    </row>
    <row r="852" ht="15.75" customHeight="1">
      <c r="B852" s="24"/>
      <c r="D852" s="3"/>
    </row>
    <row r="853" ht="15.75" customHeight="1">
      <c r="B853" s="24"/>
      <c r="D853" s="3"/>
    </row>
    <row r="854" ht="15.75" customHeight="1">
      <c r="B854" s="24"/>
      <c r="D854" s="3"/>
    </row>
    <row r="855" ht="15.75" customHeight="1">
      <c r="B855" s="24"/>
      <c r="D855" s="3"/>
    </row>
    <row r="856" ht="15.75" customHeight="1">
      <c r="B856" s="24"/>
      <c r="D856" s="3"/>
    </row>
    <row r="857" ht="15.75" customHeight="1">
      <c r="B857" s="24"/>
      <c r="D857" s="3"/>
    </row>
    <row r="858" ht="15.75" customHeight="1">
      <c r="B858" s="24"/>
      <c r="D858" s="3"/>
    </row>
    <row r="859" ht="15.75" customHeight="1">
      <c r="B859" s="24"/>
      <c r="D859" s="3"/>
    </row>
    <row r="860" ht="15.75" customHeight="1">
      <c r="B860" s="24"/>
      <c r="D860" s="3"/>
    </row>
    <row r="861" ht="15.75" customHeight="1">
      <c r="B861" s="24"/>
      <c r="D861" s="3"/>
    </row>
    <row r="862" ht="15.75" customHeight="1">
      <c r="B862" s="24"/>
      <c r="D862" s="3"/>
    </row>
    <row r="863" ht="15.75" customHeight="1">
      <c r="B863" s="24"/>
      <c r="D863" s="3"/>
    </row>
    <row r="864" ht="15.75" customHeight="1">
      <c r="B864" s="24"/>
      <c r="D864" s="3"/>
    </row>
    <row r="865" ht="15.75" customHeight="1">
      <c r="B865" s="24"/>
      <c r="D865" s="3"/>
    </row>
    <row r="866" ht="15.75" customHeight="1">
      <c r="B866" s="24"/>
      <c r="D866" s="3"/>
    </row>
    <row r="867" ht="15.75" customHeight="1">
      <c r="B867" s="24"/>
      <c r="D867" s="3"/>
    </row>
    <row r="868" ht="15.75" customHeight="1">
      <c r="B868" s="24"/>
      <c r="D868" s="3"/>
    </row>
    <row r="869" ht="15.75" customHeight="1">
      <c r="B869" s="24"/>
      <c r="D869" s="3"/>
    </row>
    <row r="870" ht="15.75" customHeight="1">
      <c r="B870" s="24"/>
      <c r="D870" s="3"/>
    </row>
    <row r="871" ht="15.75" customHeight="1">
      <c r="B871" s="24"/>
      <c r="D871" s="3"/>
    </row>
    <row r="872" ht="15.75" customHeight="1">
      <c r="B872" s="24"/>
      <c r="D872" s="3"/>
    </row>
    <row r="873" ht="15.75" customHeight="1">
      <c r="B873" s="24"/>
      <c r="D873" s="3"/>
    </row>
    <row r="874" ht="15.75" customHeight="1">
      <c r="B874" s="24"/>
      <c r="D874" s="3"/>
    </row>
    <row r="875" ht="15.75" customHeight="1">
      <c r="B875" s="24"/>
      <c r="D875" s="3"/>
    </row>
    <row r="876" ht="15.75" customHeight="1">
      <c r="B876" s="24"/>
      <c r="D876" s="3"/>
    </row>
    <row r="877" ht="15.75" customHeight="1">
      <c r="B877" s="24"/>
      <c r="D877" s="3"/>
    </row>
    <row r="878" ht="15.75" customHeight="1">
      <c r="B878" s="24"/>
      <c r="D878" s="3"/>
    </row>
    <row r="879" ht="15.75" customHeight="1">
      <c r="B879" s="24"/>
      <c r="D879" s="3"/>
    </row>
    <row r="880" ht="15.75" customHeight="1">
      <c r="B880" s="24"/>
      <c r="D880" s="3"/>
    </row>
    <row r="881" ht="15.75" customHeight="1">
      <c r="B881" s="24"/>
      <c r="D881" s="3"/>
    </row>
    <row r="882" ht="15.75" customHeight="1">
      <c r="B882" s="24"/>
      <c r="D882" s="3"/>
    </row>
    <row r="883" ht="15.75" customHeight="1">
      <c r="B883" s="24"/>
      <c r="D883" s="3"/>
    </row>
    <row r="884" ht="15.75" customHeight="1">
      <c r="B884" s="24"/>
      <c r="D884" s="3"/>
    </row>
    <row r="885" ht="15.75" customHeight="1">
      <c r="B885" s="24"/>
      <c r="D885" s="3"/>
    </row>
    <row r="886" ht="15.75" customHeight="1">
      <c r="B886" s="24"/>
      <c r="D886" s="3"/>
    </row>
    <row r="887" ht="15.75" customHeight="1">
      <c r="B887" s="24"/>
      <c r="D887" s="3"/>
    </row>
    <row r="888" ht="15.75" customHeight="1">
      <c r="B888" s="24"/>
      <c r="D888" s="3"/>
    </row>
    <row r="889" ht="15.75" customHeight="1">
      <c r="B889" s="24"/>
      <c r="D889" s="3"/>
    </row>
    <row r="890" ht="15.75" customHeight="1">
      <c r="B890" s="24"/>
      <c r="D890" s="3"/>
    </row>
    <row r="891" ht="15.75" customHeight="1">
      <c r="B891" s="24"/>
      <c r="D891" s="3"/>
    </row>
    <row r="892" ht="15.75" customHeight="1">
      <c r="B892" s="24"/>
      <c r="D892" s="3"/>
    </row>
    <row r="893" ht="15.75" customHeight="1">
      <c r="B893" s="24"/>
      <c r="D893" s="3"/>
    </row>
    <row r="894" ht="15.75" customHeight="1">
      <c r="B894" s="24"/>
      <c r="D894" s="3"/>
    </row>
    <row r="895" ht="15.75" customHeight="1">
      <c r="B895" s="24"/>
      <c r="D895" s="3"/>
    </row>
    <row r="896" ht="15.75" customHeight="1">
      <c r="B896" s="24"/>
      <c r="D896" s="3"/>
    </row>
    <row r="897" ht="15.75" customHeight="1">
      <c r="B897" s="24"/>
      <c r="D897" s="3"/>
    </row>
    <row r="898" ht="15.75" customHeight="1">
      <c r="B898" s="24"/>
      <c r="D898" s="3"/>
    </row>
    <row r="899" ht="15.75" customHeight="1">
      <c r="B899" s="24"/>
      <c r="D899" s="3"/>
    </row>
    <row r="900" ht="15.75" customHeight="1">
      <c r="B900" s="24"/>
      <c r="D900" s="3"/>
    </row>
    <row r="901" ht="15.75" customHeight="1">
      <c r="B901" s="24"/>
      <c r="D901" s="3"/>
    </row>
    <row r="902" ht="15.75" customHeight="1">
      <c r="B902" s="24"/>
      <c r="D902" s="3"/>
    </row>
    <row r="903" ht="15.75" customHeight="1">
      <c r="B903" s="24"/>
      <c r="D903" s="3"/>
    </row>
    <row r="904" ht="15.75" customHeight="1">
      <c r="B904" s="24"/>
      <c r="D904" s="3"/>
    </row>
    <row r="905" ht="15.75" customHeight="1">
      <c r="B905" s="24"/>
      <c r="D905" s="3"/>
    </row>
    <row r="906" ht="15.75" customHeight="1">
      <c r="B906" s="24"/>
      <c r="D906" s="3"/>
    </row>
    <row r="907" ht="15.75" customHeight="1">
      <c r="B907" s="24"/>
      <c r="D907" s="3"/>
    </row>
    <row r="908" ht="15.75" customHeight="1">
      <c r="B908" s="24"/>
      <c r="D908" s="3"/>
    </row>
    <row r="909" ht="15.75" customHeight="1">
      <c r="B909" s="24"/>
      <c r="D909" s="3"/>
    </row>
    <row r="910" ht="15.75" customHeight="1">
      <c r="B910" s="24"/>
      <c r="D910" s="3"/>
    </row>
    <row r="911" ht="15.75" customHeight="1">
      <c r="B911" s="24"/>
      <c r="D911" s="3"/>
    </row>
    <row r="912" ht="15.75" customHeight="1">
      <c r="B912" s="24"/>
      <c r="D912" s="3"/>
    </row>
    <row r="913" ht="15.75" customHeight="1">
      <c r="B913" s="24"/>
      <c r="D913" s="3"/>
    </row>
    <row r="914" ht="15.75" customHeight="1">
      <c r="B914" s="24"/>
      <c r="D914" s="3"/>
    </row>
    <row r="915" ht="15.75" customHeight="1">
      <c r="B915" s="24"/>
      <c r="D915" s="3"/>
    </row>
    <row r="916" ht="15.75" customHeight="1">
      <c r="B916" s="24"/>
      <c r="D916" s="3"/>
    </row>
    <row r="917" ht="15.75" customHeight="1">
      <c r="B917" s="24"/>
      <c r="D917" s="3"/>
    </row>
    <row r="918" ht="15.75" customHeight="1">
      <c r="B918" s="24"/>
      <c r="D918" s="3"/>
    </row>
    <row r="919" ht="15.75" customHeight="1">
      <c r="B919" s="24"/>
      <c r="D919" s="3"/>
    </row>
    <row r="920" ht="15.75" customHeight="1">
      <c r="B920" s="24"/>
      <c r="D920" s="3"/>
    </row>
    <row r="921" ht="15.75" customHeight="1">
      <c r="B921" s="24"/>
      <c r="D921" s="3"/>
    </row>
    <row r="922" ht="15.75" customHeight="1">
      <c r="B922" s="24"/>
      <c r="D922" s="3"/>
    </row>
    <row r="923" ht="15.75" customHeight="1">
      <c r="B923" s="24"/>
      <c r="D923" s="3"/>
    </row>
    <row r="924" ht="15.75" customHeight="1">
      <c r="B924" s="24"/>
      <c r="D924" s="3"/>
    </row>
    <row r="925" ht="15.75" customHeight="1">
      <c r="B925" s="24"/>
      <c r="D925" s="3"/>
    </row>
    <row r="926" ht="15.75" customHeight="1">
      <c r="B926" s="24"/>
      <c r="D926" s="3"/>
    </row>
    <row r="927" ht="15.75" customHeight="1">
      <c r="B927" s="24"/>
      <c r="D927" s="3"/>
    </row>
    <row r="928" ht="15.75" customHeight="1">
      <c r="B928" s="24"/>
      <c r="D928" s="3"/>
    </row>
    <row r="929" ht="15.75" customHeight="1">
      <c r="B929" s="24"/>
      <c r="D929" s="3"/>
    </row>
    <row r="930" ht="15.75" customHeight="1">
      <c r="B930" s="24"/>
      <c r="D930" s="3"/>
    </row>
    <row r="931" ht="15.75" customHeight="1">
      <c r="B931" s="24"/>
      <c r="D931" s="3"/>
    </row>
    <row r="932" ht="15.75" customHeight="1">
      <c r="B932" s="24"/>
      <c r="D932" s="3"/>
    </row>
    <row r="933" ht="15.75" customHeight="1">
      <c r="B933" s="24"/>
      <c r="D933" s="3"/>
    </row>
    <row r="934" ht="15.75" customHeight="1">
      <c r="B934" s="24"/>
      <c r="D934" s="3"/>
    </row>
    <row r="935" ht="15.75" customHeight="1">
      <c r="B935" s="24"/>
      <c r="D935" s="3"/>
    </row>
    <row r="936" ht="15.75" customHeight="1">
      <c r="B936" s="24"/>
      <c r="D936" s="3"/>
    </row>
    <row r="937" ht="15.75" customHeight="1">
      <c r="B937" s="24"/>
      <c r="D937" s="3"/>
    </row>
    <row r="938" ht="15.75" customHeight="1">
      <c r="B938" s="24"/>
      <c r="D938" s="3"/>
    </row>
    <row r="939" ht="15.75" customHeight="1">
      <c r="B939" s="24"/>
      <c r="D939" s="3"/>
    </row>
    <row r="940" ht="15.75" customHeight="1">
      <c r="B940" s="24"/>
      <c r="D940" s="3"/>
    </row>
    <row r="941" ht="15.75" customHeight="1">
      <c r="B941" s="24"/>
      <c r="D941" s="3"/>
    </row>
    <row r="942" ht="15.75" customHeight="1">
      <c r="B942" s="24"/>
      <c r="D942" s="3"/>
    </row>
    <row r="943" ht="15.75" customHeight="1">
      <c r="B943" s="24"/>
      <c r="D943" s="3"/>
    </row>
    <row r="944" ht="15.75" customHeight="1">
      <c r="B944" s="24"/>
      <c r="D944" s="3"/>
    </row>
    <row r="945" ht="15.75" customHeight="1">
      <c r="B945" s="24"/>
      <c r="D945" s="3"/>
    </row>
    <row r="946" ht="15.75" customHeight="1">
      <c r="B946" s="24"/>
      <c r="D946" s="3"/>
    </row>
    <row r="947" ht="15.75" customHeight="1">
      <c r="B947" s="24"/>
      <c r="D947" s="3"/>
    </row>
    <row r="948" ht="15.75" customHeight="1">
      <c r="B948" s="24"/>
      <c r="D948" s="3"/>
    </row>
    <row r="949" ht="15.75" customHeight="1">
      <c r="B949" s="24"/>
      <c r="D949" s="3"/>
    </row>
    <row r="950" ht="15.75" customHeight="1">
      <c r="B950" s="24"/>
      <c r="D950" s="3"/>
    </row>
    <row r="951" ht="15.75" customHeight="1">
      <c r="B951" s="24"/>
      <c r="D951" s="3"/>
    </row>
    <row r="952" ht="15.75" customHeight="1">
      <c r="B952" s="24"/>
      <c r="D952" s="3"/>
    </row>
    <row r="953" ht="15.75" customHeight="1">
      <c r="B953" s="24"/>
      <c r="D953" s="3"/>
    </row>
    <row r="954" ht="15.75" customHeight="1">
      <c r="B954" s="24"/>
      <c r="D954" s="3"/>
    </row>
    <row r="955" ht="15.75" customHeight="1">
      <c r="B955" s="24"/>
      <c r="D955" s="3"/>
    </row>
    <row r="956" ht="15.75" customHeight="1">
      <c r="B956" s="24"/>
      <c r="D956" s="3"/>
    </row>
    <row r="957" ht="15.75" customHeight="1">
      <c r="B957" s="24"/>
      <c r="D957" s="3"/>
    </row>
    <row r="958" ht="15.75" customHeight="1">
      <c r="B958" s="24"/>
      <c r="D958" s="3"/>
    </row>
    <row r="959" ht="15.75" customHeight="1">
      <c r="B959" s="24"/>
      <c r="D959" s="3"/>
    </row>
    <row r="960" ht="15.75" customHeight="1">
      <c r="B960" s="24"/>
      <c r="D960" s="3"/>
    </row>
    <row r="961" ht="15.75" customHeight="1">
      <c r="B961" s="24"/>
      <c r="D961" s="3"/>
    </row>
    <row r="962" ht="15.75" customHeight="1">
      <c r="B962" s="24"/>
      <c r="D962" s="3"/>
    </row>
    <row r="963" ht="15.75" customHeight="1">
      <c r="B963" s="24"/>
      <c r="D963" s="3"/>
    </row>
    <row r="964" ht="15.75" customHeight="1">
      <c r="B964" s="24"/>
      <c r="D964" s="3"/>
    </row>
    <row r="965" ht="15.75" customHeight="1">
      <c r="B965" s="24"/>
      <c r="D965" s="3"/>
    </row>
    <row r="966" ht="15.75" customHeight="1">
      <c r="B966" s="24"/>
      <c r="D966" s="3"/>
    </row>
    <row r="967" ht="15.75" customHeight="1">
      <c r="B967" s="24"/>
      <c r="D967" s="3"/>
    </row>
    <row r="968" ht="15.75" customHeight="1">
      <c r="B968" s="24"/>
      <c r="D968" s="3"/>
    </row>
    <row r="969" ht="15.75" customHeight="1">
      <c r="B969" s="24"/>
      <c r="D969" s="3"/>
    </row>
    <row r="970" ht="15.75" customHeight="1">
      <c r="B970" s="24"/>
      <c r="D970" s="3"/>
    </row>
    <row r="971" ht="15.75" customHeight="1">
      <c r="B971" s="24"/>
      <c r="D971" s="3"/>
    </row>
    <row r="972" ht="15.75" customHeight="1">
      <c r="B972" s="24"/>
      <c r="D972" s="3"/>
    </row>
    <row r="973" ht="15.75" customHeight="1">
      <c r="B973" s="24"/>
      <c r="D973" s="3"/>
    </row>
    <row r="974" ht="15.75" customHeight="1">
      <c r="B974" s="24"/>
      <c r="D974" s="3"/>
    </row>
    <row r="975" ht="15.75" customHeight="1">
      <c r="B975" s="24"/>
      <c r="D975" s="3"/>
    </row>
    <row r="976" ht="15.75" customHeight="1">
      <c r="B976" s="24"/>
      <c r="D976" s="3"/>
    </row>
    <row r="977" ht="15.75" customHeight="1">
      <c r="B977" s="24"/>
      <c r="D977" s="3"/>
    </row>
    <row r="978" ht="15.75" customHeight="1">
      <c r="B978" s="24"/>
      <c r="D978" s="3"/>
    </row>
    <row r="979" ht="15.75" customHeight="1">
      <c r="B979" s="24"/>
      <c r="D979" s="3"/>
    </row>
    <row r="980" ht="15.75" customHeight="1">
      <c r="B980" s="24"/>
      <c r="D980" s="3"/>
    </row>
    <row r="981" ht="15.75" customHeight="1">
      <c r="B981" s="24"/>
      <c r="D981" s="3"/>
    </row>
    <row r="982" ht="15.75" customHeight="1">
      <c r="B982" s="24"/>
      <c r="D982" s="3"/>
    </row>
    <row r="983" ht="15.75" customHeight="1">
      <c r="B983" s="24"/>
      <c r="D983" s="3"/>
    </row>
    <row r="984" ht="15.75" customHeight="1">
      <c r="B984" s="24"/>
      <c r="D984" s="3"/>
    </row>
    <row r="985" ht="15.75" customHeight="1">
      <c r="B985" s="24"/>
      <c r="D985" s="3"/>
    </row>
    <row r="986" ht="15.75" customHeight="1">
      <c r="B986" s="24"/>
      <c r="D986" s="3"/>
    </row>
    <row r="987" ht="15.75" customHeight="1">
      <c r="B987" s="24"/>
      <c r="D987" s="3"/>
    </row>
    <row r="988" ht="15.75" customHeight="1">
      <c r="B988" s="24"/>
      <c r="D988" s="3"/>
    </row>
    <row r="989" ht="15.75" customHeight="1">
      <c r="B989" s="24"/>
      <c r="D989" s="3"/>
    </row>
    <row r="990" ht="15.75" customHeight="1">
      <c r="B990" s="24"/>
      <c r="D990" s="3"/>
    </row>
    <row r="991" ht="15.75" customHeight="1">
      <c r="B991" s="24"/>
      <c r="D991" s="3"/>
    </row>
    <row r="992" ht="15.75" customHeight="1">
      <c r="B992" s="24"/>
      <c r="D992" s="3"/>
    </row>
    <row r="993" ht="15.75" customHeight="1">
      <c r="B993" s="24"/>
      <c r="D993" s="3"/>
    </row>
    <row r="994" ht="15.75" customHeight="1">
      <c r="B994" s="24"/>
      <c r="D994" s="3"/>
    </row>
    <row r="995" ht="15.75" customHeight="1">
      <c r="B995" s="24"/>
      <c r="D995" s="3"/>
    </row>
    <row r="996" ht="15.75" customHeight="1">
      <c r="B996" s="24"/>
      <c r="D996" s="3"/>
    </row>
    <row r="997" ht="15.75" customHeight="1">
      <c r="B997" s="24"/>
      <c r="D997" s="3"/>
    </row>
    <row r="998" ht="15.75" customHeight="1">
      <c r="B998" s="24"/>
      <c r="D998" s="3"/>
    </row>
    <row r="999" ht="15.75" customHeight="1">
      <c r="B999" s="24"/>
      <c r="D999" s="3"/>
    </row>
    <row r="1000" ht="15.75" customHeight="1">
      <c r="B1000" s="24"/>
      <c r="D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" t="s">
        <v>44</v>
      </c>
      <c r="B1" s="1" t="s">
        <v>45</v>
      </c>
      <c r="C1" s="1" t="s">
        <v>46</v>
      </c>
      <c r="D1" s="1" t="s">
        <v>47</v>
      </c>
    </row>
    <row r="2" ht="15.75" customHeight="1">
      <c r="A2" s="30" t="s">
        <v>48</v>
      </c>
      <c r="B2" s="4" t="s">
        <v>49</v>
      </c>
      <c r="C2" s="4">
        <v>0.6</v>
      </c>
      <c r="D2" s="4" t="s">
        <v>50</v>
      </c>
    </row>
    <row r="3" ht="15.75" customHeight="1">
      <c r="A3" s="30" t="s">
        <v>51</v>
      </c>
      <c r="B3" s="4" t="s">
        <v>49</v>
      </c>
      <c r="C3" s="4">
        <v>0.6</v>
      </c>
      <c r="D3" s="4" t="s">
        <v>50</v>
      </c>
    </row>
    <row r="4" ht="15.75" customHeight="1">
      <c r="A4" s="3" t="s">
        <v>52</v>
      </c>
      <c r="B4" s="4" t="s">
        <v>49</v>
      </c>
      <c r="C4" s="4">
        <v>0.6</v>
      </c>
      <c r="D4" s="4" t="s">
        <v>50</v>
      </c>
    </row>
    <row r="5" ht="15.75" customHeight="1">
      <c r="A5" s="3" t="s">
        <v>53</v>
      </c>
      <c r="B5" s="4" t="s">
        <v>49</v>
      </c>
      <c r="C5" s="4">
        <v>0.6</v>
      </c>
      <c r="D5" s="4" t="s">
        <v>50</v>
      </c>
    </row>
    <row r="6" ht="15.75" customHeight="1">
      <c r="A6" s="3" t="s">
        <v>54</v>
      </c>
      <c r="B6" s="4" t="s">
        <v>49</v>
      </c>
      <c r="C6" s="4">
        <v>0.6</v>
      </c>
      <c r="D6" s="4" t="s">
        <v>50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3" width="14.75"/>
    <col customWidth="1" min="4" max="4" width="8.25"/>
    <col customWidth="1" min="5" max="5" width="11.25"/>
    <col customWidth="1" min="6" max="6" width="18.38"/>
    <col customWidth="1" min="7" max="8" width="12.75"/>
    <col customWidth="1" min="9" max="11" width="14.25"/>
    <col customWidth="1" min="12" max="12" width="15.25"/>
    <col customWidth="1" min="13" max="14" width="9.13"/>
    <col customWidth="1" min="15" max="31" width="12.75"/>
  </cols>
  <sheetData>
    <row r="1" ht="15.75" customHeight="1">
      <c r="A1" s="31" t="s">
        <v>55</v>
      </c>
      <c r="B1" s="1" t="s">
        <v>56</v>
      </c>
      <c r="C1" s="32" t="s">
        <v>57</v>
      </c>
      <c r="D1" s="33" t="s">
        <v>58</v>
      </c>
      <c r="E1" s="34" t="s">
        <v>59</v>
      </c>
      <c r="F1" s="35" t="s">
        <v>60</v>
      </c>
      <c r="G1" s="35" t="s">
        <v>61</v>
      </c>
      <c r="H1" s="35" t="s">
        <v>62</v>
      </c>
      <c r="I1" s="35" t="s">
        <v>63</v>
      </c>
      <c r="J1" s="36" t="s">
        <v>64</v>
      </c>
      <c r="K1" s="36"/>
      <c r="L1" s="37" t="s">
        <v>65</v>
      </c>
      <c r="Q1" s="1"/>
      <c r="R1" s="37" t="s">
        <v>66</v>
      </c>
      <c r="W1" s="1"/>
      <c r="X1" s="1"/>
      <c r="Y1" s="1"/>
      <c r="Z1" s="1"/>
      <c r="AA1" s="1"/>
      <c r="AB1" s="1"/>
      <c r="AC1" s="1"/>
      <c r="AD1" s="1"/>
      <c r="AE1" s="1"/>
    </row>
    <row r="2" ht="15.75" customHeight="1">
      <c r="A2" s="28">
        <v>1.0</v>
      </c>
      <c r="B2" s="4" t="s">
        <v>48</v>
      </c>
      <c r="C2" s="6" t="str">
        <f>VLOOKUP(B2,Fields!A:C,2)</f>
        <v>Mark</v>
      </c>
      <c r="D2" s="38">
        <v>2025.0</v>
      </c>
      <c r="E2" s="39">
        <v>46076.0</v>
      </c>
      <c r="F2" s="40">
        <v>30.0</v>
      </c>
      <c r="G2" s="40" t="s">
        <v>61</v>
      </c>
      <c r="H2" s="41">
        <v>14.850000000000001</v>
      </c>
      <c r="I2" s="42">
        <v>0.0</v>
      </c>
      <c r="J2" s="2"/>
      <c r="K2" s="2"/>
      <c r="L2" s="1" t="s">
        <v>67</v>
      </c>
      <c r="M2" s="1" t="s">
        <v>68</v>
      </c>
      <c r="N2" s="1" t="s">
        <v>58</v>
      </c>
      <c r="O2" s="1"/>
      <c r="P2" s="1"/>
      <c r="Q2" s="4"/>
      <c r="R2" s="1" t="s">
        <v>67</v>
      </c>
      <c r="S2" s="1" t="s">
        <v>68</v>
      </c>
      <c r="T2" s="1" t="s">
        <v>58</v>
      </c>
      <c r="U2" s="1"/>
      <c r="V2" s="1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28">
        <v>2.0</v>
      </c>
      <c r="B3" s="43" t="s">
        <v>51</v>
      </c>
      <c r="C3" s="6" t="str">
        <f>VLOOKUP(B3,Fields!A:C,2)</f>
        <v>Mark</v>
      </c>
      <c r="D3" s="38">
        <v>2025.0</v>
      </c>
      <c r="E3" s="39">
        <v>46076.0</v>
      </c>
      <c r="F3" s="40">
        <v>30.0</v>
      </c>
      <c r="G3" s="40" t="s">
        <v>61</v>
      </c>
      <c r="H3" s="44">
        <v>17.299999999999997</v>
      </c>
      <c r="I3" s="42">
        <v>0.0</v>
      </c>
      <c r="J3" s="2"/>
      <c r="K3" s="2"/>
      <c r="L3" s="4">
        <f>AVERAGEIFS($H:$H,$B:$B,Fields!A2)</f>
        <v>14.85</v>
      </c>
      <c r="M3" s="4">
        <f>Fields!C2</f>
        <v>0.6</v>
      </c>
      <c r="N3" s="4">
        <f t="shared" ref="N3:N7" si="1">YEAR($E$2)</f>
        <v>2026</v>
      </c>
      <c r="O3" s="4">
        <f t="shared" ref="O3:O7" si="2">L3*M3</f>
        <v>8.91</v>
      </c>
      <c r="P3" s="4">
        <f>SUM(O3:O7)/SUM(M3:M7)</f>
        <v>13.77</v>
      </c>
      <c r="Q3" s="4"/>
      <c r="R3" s="4">
        <f>AVERAGEIFS($I:$I,$B:$B,Fields!A2)</f>
        <v>0</v>
      </c>
      <c r="S3" s="4">
        <f>Fields!C2</f>
        <v>0.6</v>
      </c>
      <c r="T3" s="45">
        <f t="shared" ref="T3:T7" si="3">YEAR($E$2)</f>
        <v>2026</v>
      </c>
      <c r="U3" s="4">
        <f t="shared" ref="U3:U7" si="4">R3*S3</f>
        <v>0</v>
      </c>
      <c r="V3" s="4">
        <f>SUM(U3:U7)/SUM(S3:S7)</f>
        <v>0</v>
      </c>
      <c r="W3" s="4"/>
      <c r="X3" s="4"/>
      <c r="Y3" s="4"/>
      <c r="Z3" s="4"/>
      <c r="AA3" s="4"/>
      <c r="AB3" s="4"/>
      <c r="AC3" s="4"/>
      <c r="AD3" s="4"/>
      <c r="AE3" s="4"/>
    </row>
    <row r="4" ht="15.75" customHeight="1">
      <c r="A4" s="28">
        <v>3.0</v>
      </c>
      <c r="B4" s="4" t="s">
        <v>52</v>
      </c>
      <c r="C4" s="6" t="str">
        <f>VLOOKUP(B4,Fields!A:C,2)</f>
        <v>Mark</v>
      </c>
      <c r="D4" s="38">
        <v>2025.0</v>
      </c>
      <c r="E4" s="39">
        <v>46076.0</v>
      </c>
      <c r="F4" s="40">
        <v>30.0</v>
      </c>
      <c r="G4" s="40" t="s">
        <v>61</v>
      </c>
      <c r="H4" s="44">
        <v>11.600000000000001</v>
      </c>
      <c r="I4" s="42">
        <v>0.0</v>
      </c>
      <c r="J4" s="2"/>
      <c r="K4" s="2"/>
      <c r="L4" s="4">
        <f>AVERAGEIFS($H:$H,$B:$B,Fields!A3)</f>
        <v>17.3</v>
      </c>
      <c r="M4" s="4">
        <f>Fields!C3</f>
        <v>0.6</v>
      </c>
      <c r="N4" s="4">
        <f t="shared" si="1"/>
        <v>2026</v>
      </c>
      <c r="O4" s="4">
        <f t="shared" si="2"/>
        <v>10.38</v>
      </c>
      <c r="P4" s="4"/>
      <c r="Q4" s="4"/>
      <c r="R4" s="4">
        <f>AVERAGEIFS($I:$I,$B:$B,Fields!A3)</f>
        <v>0</v>
      </c>
      <c r="S4" s="4">
        <f>Fields!C3</f>
        <v>0.6</v>
      </c>
      <c r="T4" s="45">
        <f t="shared" si="3"/>
        <v>2026</v>
      </c>
      <c r="U4" s="4">
        <f t="shared" si="4"/>
        <v>0</v>
      </c>
      <c r="V4" s="4"/>
      <c r="W4" s="4"/>
      <c r="X4" s="4"/>
      <c r="Y4" s="4"/>
      <c r="Z4" s="4"/>
      <c r="AA4" s="4"/>
      <c r="AB4" s="4"/>
      <c r="AC4" s="4"/>
      <c r="AD4" s="4"/>
      <c r="AE4" s="4"/>
    </row>
    <row r="5" ht="15.75" customHeight="1">
      <c r="A5" s="28">
        <v>4.0</v>
      </c>
      <c r="B5" s="4" t="s">
        <v>53</v>
      </c>
      <c r="C5" s="6" t="str">
        <f>VLOOKUP(B5,Fields!A:C,2)</f>
        <v>Mark</v>
      </c>
      <c r="D5" s="38">
        <v>2025.0</v>
      </c>
      <c r="E5" s="39">
        <v>46076.0</v>
      </c>
      <c r="F5" s="40">
        <v>30.0</v>
      </c>
      <c r="G5" s="40" t="s">
        <v>61</v>
      </c>
      <c r="H5" s="41">
        <v>12.2</v>
      </c>
      <c r="I5" s="42">
        <v>0.0</v>
      </c>
      <c r="J5" s="2"/>
      <c r="K5" s="2"/>
      <c r="L5" s="4">
        <f>AVERAGEIFS($H:$H,$B:$B,Fields!A4)</f>
        <v>11.6</v>
      </c>
      <c r="M5" s="4">
        <f>Fields!C4</f>
        <v>0.6</v>
      </c>
      <c r="N5" s="4">
        <f t="shared" si="1"/>
        <v>2026</v>
      </c>
      <c r="O5" s="4">
        <f t="shared" si="2"/>
        <v>6.96</v>
      </c>
      <c r="P5" s="4"/>
      <c r="Q5" s="4"/>
      <c r="R5" s="4">
        <f>AVERAGEIFS($I:$I,$B:$B,Fields!A4)</f>
        <v>0</v>
      </c>
      <c r="S5" s="4">
        <f>Fields!C4</f>
        <v>0.6</v>
      </c>
      <c r="T5" s="45">
        <f t="shared" si="3"/>
        <v>2026</v>
      </c>
      <c r="U5" s="4">
        <f t="shared" si="4"/>
        <v>0</v>
      </c>
      <c r="V5" s="4"/>
      <c r="W5" s="4"/>
      <c r="X5" s="4"/>
      <c r="Y5" s="4"/>
      <c r="Z5" s="4"/>
      <c r="AA5" s="4"/>
      <c r="AB5" s="4"/>
      <c r="AC5" s="4"/>
      <c r="AD5" s="4"/>
    </row>
    <row r="6" ht="15.75" customHeight="1">
      <c r="A6" s="28">
        <v>5.0</v>
      </c>
      <c r="B6" s="4" t="s">
        <v>54</v>
      </c>
      <c r="C6" s="6" t="str">
        <f>VLOOKUP(B6,Fields!A:C,2)</f>
        <v>Mark</v>
      </c>
      <c r="D6" s="38">
        <v>2025.0</v>
      </c>
      <c r="E6" s="39">
        <v>46077.0</v>
      </c>
      <c r="F6" s="40">
        <v>30.0</v>
      </c>
      <c r="G6" s="40" t="s">
        <v>61</v>
      </c>
      <c r="H6" s="41">
        <v>12.9</v>
      </c>
      <c r="I6" s="42">
        <v>0.0</v>
      </c>
      <c r="J6" s="2"/>
      <c r="K6" s="2"/>
      <c r="L6" s="4">
        <f>AVERAGEIFS($H:$H,$B:$B,Fields!A5)</f>
        <v>12.2</v>
      </c>
      <c r="M6" s="4">
        <f>Fields!C5</f>
        <v>0.6</v>
      </c>
      <c r="N6" s="4">
        <f t="shared" si="1"/>
        <v>2026</v>
      </c>
      <c r="O6" s="4">
        <f t="shared" si="2"/>
        <v>7.32</v>
      </c>
      <c r="P6" s="4"/>
      <c r="Q6" s="4"/>
      <c r="R6" s="4">
        <f>AVERAGEIFS($I:$I,$B:$B,Fields!A5)</f>
        <v>0</v>
      </c>
      <c r="S6" s="4">
        <f>Fields!C5</f>
        <v>0.6</v>
      </c>
      <c r="T6" s="45">
        <f t="shared" si="3"/>
        <v>2026</v>
      </c>
      <c r="U6" s="4">
        <f t="shared" si="4"/>
        <v>0</v>
      </c>
      <c r="V6" s="4"/>
      <c r="W6" s="4"/>
      <c r="X6" s="4"/>
      <c r="Y6" s="4"/>
      <c r="Z6" s="4"/>
      <c r="AA6" s="4"/>
      <c r="AB6" s="4"/>
      <c r="AC6" s="4"/>
      <c r="AD6" s="4"/>
    </row>
    <row r="7" ht="15.75" customHeight="1">
      <c r="A7" s="28">
        <v>5.0</v>
      </c>
      <c r="B7" s="4"/>
      <c r="C7" s="6" t="str">
        <f>VLOOKUP(B7,Fields!A:C,2)</f>
        <v>#N/A</v>
      </c>
      <c r="D7" s="38">
        <f t="shared" ref="D7:D16" si="5">YEAR(E7)</f>
        <v>1899</v>
      </c>
      <c r="E7" s="39"/>
      <c r="F7" s="40"/>
      <c r="G7" s="40"/>
      <c r="I7" s="4"/>
      <c r="J7" s="2"/>
      <c r="K7" s="2"/>
      <c r="L7" s="4">
        <f>AVERAGEIFS($H:$H,$B:$B,Fields!A6)</f>
        <v>12.9</v>
      </c>
      <c r="M7" s="4">
        <f>Fields!C5</f>
        <v>0.6</v>
      </c>
      <c r="N7" s="4">
        <f t="shared" si="1"/>
        <v>2026</v>
      </c>
      <c r="O7" s="4">
        <f t="shared" si="2"/>
        <v>7.74</v>
      </c>
      <c r="P7" s="4"/>
      <c r="Q7" s="4"/>
      <c r="R7" s="4">
        <f>AVERAGEIFS($I:$I,$B:$B,Fields!A5)</f>
        <v>0</v>
      </c>
      <c r="S7" s="4">
        <f>Fields!C5</f>
        <v>0.6</v>
      </c>
      <c r="T7" s="45">
        <f t="shared" si="3"/>
        <v>2026</v>
      </c>
      <c r="U7" s="4">
        <f t="shared" si="4"/>
        <v>0</v>
      </c>
      <c r="V7" s="4"/>
      <c r="W7" s="4"/>
      <c r="X7" s="4"/>
      <c r="Y7" s="4"/>
      <c r="Z7" s="4"/>
      <c r="AA7" s="4"/>
      <c r="AB7" s="4"/>
      <c r="AC7" s="4"/>
      <c r="AD7" s="4"/>
    </row>
    <row r="8" ht="15.75" customHeight="1">
      <c r="A8" s="28">
        <v>6.0</v>
      </c>
      <c r="B8" s="4"/>
      <c r="C8" s="6" t="str">
        <f>VLOOKUP(B8,Fields!A:C,2)</f>
        <v>#N/A</v>
      </c>
      <c r="D8" s="38">
        <f t="shared" si="5"/>
        <v>1899</v>
      </c>
      <c r="E8" s="46"/>
      <c r="F8" s="40"/>
      <c r="G8" s="41"/>
      <c r="H8" s="4"/>
      <c r="I8" s="4"/>
      <c r="J8" s="2"/>
      <c r="K8" s="2"/>
      <c r="L8" s="4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5.75" customHeight="1">
      <c r="A9" s="28">
        <v>7.0</v>
      </c>
      <c r="B9" s="4"/>
      <c r="C9" s="6" t="str">
        <f>VLOOKUP(B9,Fields!A:C,2)</f>
        <v>#N/A</v>
      </c>
      <c r="D9" s="38">
        <f t="shared" si="5"/>
        <v>1899</v>
      </c>
      <c r="E9" s="46"/>
      <c r="F9" s="40"/>
      <c r="G9" s="41"/>
      <c r="H9" s="4"/>
      <c r="I9" s="4"/>
      <c r="J9" s="2"/>
      <c r="K9" s="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28">
        <v>9.0</v>
      </c>
      <c r="B10" s="4"/>
      <c r="C10" s="6" t="str">
        <f>VLOOKUP(B10,Fields!A:C,2)</f>
        <v>#N/A</v>
      </c>
      <c r="D10" s="38">
        <f t="shared" si="5"/>
        <v>1899</v>
      </c>
      <c r="E10" s="46"/>
      <c r="F10" s="40"/>
      <c r="G10" s="41"/>
      <c r="H10" s="4"/>
      <c r="I10" s="4"/>
      <c r="J10" s="2"/>
      <c r="K10" s="2"/>
      <c r="L10" s="4"/>
      <c r="M10" s="4"/>
      <c r="N10" s="4"/>
      <c r="O10" s="4"/>
      <c r="P10" s="4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ht="15.75" customHeight="1">
      <c r="A11" s="28">
        <v>10.0</v>
      </c>
      <c r="B11" s="4"/>
      <c r="C11" s="6" t="str">
        <f>VLOOKUP(B11,Fields!A:C,2)</f>
        <v>#N/A</v>
      </c>
      <c r="D11" s="38">
        <f t="shared" si="5"/>
        <v>1899</v>
      </c>
      <c r="E11" s="39"/>
      <c r="F11" s="40"/>
      <c r="G11" s="40"/>
      <c r="H11" s="41"/>
      <c r="I11" s="4"/>
      <c r="J11" s="2"/>
      <c r="K11" s="2"/>
      <c r="L11" s="4"/>
      <c r="M11" s="4"/>
      <c r="N11" s="4"/>
      <c r="O11" s="4"/>
      <c r="P11" s="41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ht="15.75" customHeight="1">
      <c r="A12" s="28">
        <v>11.0</v>
      </c>
      <c r="B12" s="4"/>
      <c r="C12" s="6" t="str">
        <f>VLOOKUP(B12,Fields!A:C,2)</f>
        <v>#N/A</v>
      </c>
      <c r="D12" s="38">
        <f t="shared" si="5"/>
        <v>1899</v>
      </c>
      <c r="E12" s="39"/>
      <c r="F12" s="40"/>
      <c r="G12" s="40"/>
      <c r="H12" s="41"/>
      <c r="I12" s="4"/>
      <c r="J12" s="2"/>
      <c r="K12" s="2"/>
      <c r="L12" s="4"/>
      <c r="M12" s="4"/>
      <c r="N12" s="4"/>
      <c r="O12" s="4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ht="15.75" customHeight="1">
      <c r="A13" s="28">
        <v>12.0</v>
      </c>
      <c r="B13" s="4"/>
      <c r="C13" s="6" t="str">
        <f>VLOOKUP(B13,Fields!A:C,2)</f>
        <v>#N/A</v>
      </c>
      <c r="D13" s="38">
        <f t="shared" si="5"/>
        <v>1899</v>
      </c>
      <c r="E13" s="39"/>
      <c r="F13" s="40"/>
      <c r="G13" s="40"/>
      <c r="H13" s="41"/>
      <c r="I13" s="4"/>
      <c r="J13" s="2"/>
      <c r="K13" s="2"/>
      <c r="L13" s="4"/>
      <c r="M13" s="4"/>
      <c r="N13" s="4"/>
      <c r="O13" s="4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ht="15.75" customHeight="1">
      <c r="A14" s="28">
        <v>13.0</v>
      </c>
      <c r="B14" s="4"/>
      <c r="C14" s="6" t="str">
        <f>VLOOKUP(B14,Fields!A:C,2)</f>
        <v>#N/A</v>
      </c>
      <c r="D14" s="38">
        <f t="shared" si="5"/>
        <v>1899</v>
      </c>
      <c r="E14" s="39"/>
      <c r="F14" s="40"/>
      <c r="G14" s="40"/>
      <c r="H14" s="41"/>
      <c r="I14" s="4"/>
      <c r="J14" s="2"/>
      <c r="K14" s="2"/>
      <c r="L14" s="4"/>
      <c r="M14" s="4"/>
      <c r="N14" s="4"/>
      <c r="O14" s="4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ht="15.75" customHeight="1">
      <c r="A15" s="28">
        <v>14.0</v>
      </c>
      <c r="B15" s="4"/>
      <c r="C15" s="6" t="str">
        <f>VLOOKUP(B15,Fields!A:C,2)</f>
        <v>#N/A</v>
      </c>
      <c r="D15" s="38">
        <f t="shared" si="5"/>
        <v>1899</v>
      </c>
      <c r="E15" s="39"/>
      <c r="F15" s="40"/>
      <c r="G15" s="40"/>
      <c r="H15" s="41"/>
      <c r="I15" s="4"/>
      <c r="J15" s="2"/>
      <c r="K15" s="2"/>
      <c r="L15" s="4"/>
      <c r="M15" s="4"/>
      <c r="N15" s="4"/>
      <c r="O15" s="4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ht="15.75" customHeight="1">
      <c r="A16" s="28">
        <v>15.0</v>
      </c>
      <c r="B16" s="4"/>
      <c r="C16" s="6" t="str">
        <f>VLOOKUP(B16,Fields!A:C,2)</f>
        <v>#N/A</v>
      </c>
      <c r="D16" s="38">
        <f t="shared" si="5"/>
        <v>1899</v>
      </c>
      <c r="E16" s="39"/>
      <c r="F16" s="40"/>
      <c r="G16" s="40"/>
      <c r="H16" s="41"/>
      <c r="I16" s="4"/>
      <c r="J16" s="2"/>
      <c r="K16" s="2"/>
      <c r="L16" s="4"/>
      <c r="M16" s="4"/>
      <c r="N16" s="4"/>
      <c r="O16" s="4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ht="15.75" customHeight="1">
      <c r="A17" s="28"/>
      <c r="B17" s="4"/>
      <c r="C17" s="6"/>
      <c r="D17" s="38"/>
      <c r="E17" s="39"/>
      <c r="F17" s="40"/>
      <c r="G17" s="40"/>
      <c r="H17" s="41"/>
      <c r="I17" s="4"/>
      <c r="J17" s="2"/>
      <c r="K17" s="2"/>
      <c r="L17" s="4"/>
      <c r="M17" s="4"/>
      <c r="N17" s="4"/>
      <c r="O17" s="4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ht="15.75" customHeight="1">
      <c r="A18" s="28"/>
      <c r="B18" s="4"/>
      <c r="C18" s="6"/>
      <c r="D18" s="38"/>
      <c r="E18" s="39"/>
      <c r="F18" s="40"/>
      <c r="G18" s="40"/>
      <c r="H18" s="41"/>
      <c r="I18" s="4"/>
      <c r="J18" s="2"/>
      <c r="K18" s="2"/>
      <c r="L18" s="4"/>
      <c r="M18" s="4"/>
      <c r="N18" s="4"/>
      <c r="O18" s="4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ht="15.75" customHeight="1">
      <c r="A19" s="28"/>
      <c r="B19" s="4"/>
      <c r="C19" s="6"/>
      <c r="D19" s="38"/>
      <c r="E19" s="39"/>
      <c r="F19" s="40"/>
      <c r="G19" s="40"/>
      <c r="H19" s="41"/>
      <c r="I19" s="4"/>
      <c r="J19" s="2"/>
      <c r="K19" s="2"/>
      <c r="L19" s="4"/>
      <c r="M19" s="4"/>
      <c r="N19" s="4"/>
      <c r="O19" s="4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ht="15.75" customHeight="1">
      <c r="A20" s="28"/>
      <c r="B20" s="4"/>
      <c r="C20" s="6"/>
      <c r="D20" s="38"/>
      <c r="E20" s="39"/>
      <c r="F20" s="40"/>
      <c r="G20" s="40"/>
      <c r="H20" s="41"/>
      <c r="I20" s="4"/>
      <c r="J20" s="2"/>
      <c r="K20" s="2"/>
      <c r="L20" s="4"/>
      <c r="M20" s="4"/>
      <c r="N20" s="4"/>
      <c r="O20" s="4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ht="15.75" customHeight="1">
      <c r="A21" s="28"/>
      <c r="B21" s="4"/>
      <c r="C21" s="6"/>
      <c r="D21" s="38"/>
      <c r="E21" s="39"/>
      <c r="F21" s="40"/>
      <c r="G21" s="40"/>
      <c r="H21" s="41"/>
      <c r="I21" s="4"/>
      <c r="J21" s="2"/>
      <c r="K21" s="2"/>
      <c r="L21" s="4"/>
      <c r="M21" s="4"/>
      <c r="N21" s="4"/>
      <c r="O21" s="4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ht="15.75" customHeight="1">
      <c r="A22" s="28"/>
      <c r="B22" s="4"/>
      <c r="C22" s="6"/>
      <c r="D22" s="38"/>
      <c r="E22" s="39"/>
      <c r="F22" s="40"/>
      <c r="G22" s="40"/>
      <c r="H22" s="41"/>
      <c r="I22" s="4"/>
      <c r="J22" s="2"/>
      <c r="K22" s="2"/>
      <c r="L22" s="4"/>
      <c r="M22" s="4"/>
      <c r="N22" s="4"/>
      <c r="O22" s="4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ht="15.75" customHeight="1">
      <c r="A23" s="28"/>
      <c r="B23" s="4"/>
      <c r="C23" s="6"/>
      <c r="D23" s="38"/>
      <c r="E23" s="39"/>
      <c r="F23" s="40"/>
      <c r="G23" s="40"/>
      <c r="H23" s="41"/>
      <c r="I23" s="4"/>
      <c r="J23" s="2"/>
      <c r="K23" s="2"/>
      <c r="L23" s="4"/>
      <c r="M23" s="4"/>
      <c r="N23" s="4"/>
      <c r="O23" s="4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ht="15.75" customHeight="1">
      <c r="A24" s="28"/>
      <c r="B24" s="4"/>
      <c r="C24" s="6"/>
      <c r="D24" s="38"/>
      <c r="E24" s="39"/>
      <c r="F24" s="40"/>
      <c r="G24" s="40"/>
      <c r="H24" s="41"/>
      <c r="I24" s="4"/>
      <c r="J24" s="2"/>
      <c r="K24" s="2"/>
      <c r="L24" s="4"/>
      <c r="M24" s="4"/>
      <c r="N24" s="4"/>
      <c r="O24" s="4"/>
      <c r="P24" s="4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ht="15.75" customHeight="1">
      <c r="A25" s="28"/>
      <c r="B25" s="4"/>
      <c r="C25" s="6"/>
      <c r="D25" s="38"/>
      <c r="E25" s="39"/>
      <c r="F25" s="40"/>
      <c r="G25" s="40"/>
      <c r="H25" s="41"/>
      <c r="I25" s="4"/>
      <c r="J25" s="2"/>
      <c r="K25" s="2"/>
      <c r="L25" s="4"/>
      <c r="M25" s="4"/>
      <c r="N25" s="4"/>
      <c r="O25" s="4"/>
      <c r="P25" s="4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ht="15.75" customHeight="1">
      <c r="A26" s="28"/>
      <c r="B26" s="4"/>
      <c r="C26" s="6"/>
      <c r="D26" s="38"/>
      <c r="E26" s="39"/>
      <c r="F26" s="40"/>
      <c r="G26" s="40"/>
      <c r="H26" s="4"/>
      <c r="I26" s="4"/>
      <c r="J26" s="2"/>
      <c r="K26" s="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A27" s="28"/>
      <c r="B27" s="4"/>
      <c r="C27" s="6"/>
      <c r="D27" s="38"/>
      <c r="E27" s="39"/>
      <c r="F27" s="40"/>
      <c r="G27" s="40"/>
      <c r="H27" s="4"/>
      <c r="I27" s="4"/>
      <c r="J27" s="2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28"/>
      <c r="B28" s="4"/>
      <c r="C28" s="6"/>
      <c r="D28" s="38"/>
      <c r="E28" s="39"/>
      <c r="F28" s="40"/>
      <c r="G28" s="40"/>
      <c r="H28" s="4"/>
      <c r="I28" s="4"/>
      <c r="J28" s="2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A29" s="28"/>
      <c r="B29" s="4"/>
      <c r="C29" s="6"/>
      <c r="D29" s="38"/>
      <c r="E29" s="39"/>
      <c r="F29" s="40"/>
      <c r="G29" s="40"/>
      <c r="H29" s="4"/>
      <c r="I29" s="4"/>
      <c r="J29" s="2"/>
      <c r="K29" s="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28"/>
      <c r="B30" s="4"/>
      <c r="C30" s="6"/>
      <c r="D30" s="38"/>
      <c r="E30" s="39"/>
      <c r="F30" s="40"/>
      <c r="G30" s="40"/>
      <c r="H30" s="4"/>
      <c r="I30" s="4"/>
      <c r="J30" s="2"/>
      <c r="K30" s="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28"/>
      <c r="B31" s="4"/>
      <c r="C31" s="6"/>
      <c r="D31" s="38"/>
      <c r="E31" s="39"/>
      <c r="F31" s="40"/>
      <c r="G31" s="40"/>
      <c r="H31" s="4"/>
      <c r="I31" s="4"/>
      <c r="J31" s="2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28"/>
      <c r="B32" s="4"/>
      <c r="C32" s="6"/>
      <c r="D32" s="38"/>
      <c r="E32" s="39"/>
      <c r="F32" s="40"/>
      <c r="G32" s="40"/>
      <c r="H32" s="4"/>
      <c r="I32" s="4"/>
      <c r="J32" s="2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28"/>
      <c r="B33" s="4"/>
      <c r="C33" s="6"/>
      <c r="D33" s="38"/>
      <c r="E33" s="39"/>
      <c r="F33" s="40"/>
      <c r="G33" s="40"/>
      <c r="H33" s="4"/>
      <c r="I33" s="4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28"/>
      <c r="B34" s="4"/>
      <c r="C34" s="6"/>
      <c r="D34" s="38"/>
      <c r="E34" s="39"/>
      <c r="F34" s="40"/>
      <c r="G34" s="40"/>
      <c r="H34" s="4"/>
      <c r="I34" s="4"/>
      <c r="J34" s="2"/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A35" s="28"/>
      <c r="B35" s="4"/>
      <c r="C35" s="6"/>
      <c r="D35" s="38"/>
      <c r="E35" s="39"/>
      <c r="F35" s="40"/>
      <c r="G35" s="40"/>
      <c r="H35" s="4"/>
      <c r="I35" s="4"/>
      <c r="J35" s="2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28"/>
      <c r="B36" s="4"/>
      <c r="C36" s="6"/>
      <c r="D36" s="38"/>
      <c r="E36" s="39"/>
      <c r="F36" s="40"/>
      <c r="G36" s="40"/>
      <c r="H36" s="4"/>
      <c r="I36" s="4"/>
      <c r="J36" s="2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A37" s="28"/>
      <c r="B37" s="4"/>
      <c r="C37" s="6"/>
      <c r="D37" s="38"/>
      <c r="E37" s="39"/>
      <c r="F37" s="40"/>
      <c r="G37" s="40"/>
      <c r="H37" s="4"/>
      <c r="I37" s="4"/>
      <c r="J37" s="2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28"/>
      <c r="B38" s="4"/>
      <c r="C38" s="6"/>
      <c r="D38" s="38"/>
      <c r="E38" s="39"/>
      <c r="F38" s="40"/>
      <c r="G38" s="40"/>
      <c r="H38" s="4"/>
      <c r="I38" s="4"/>
      <c r="J38" s="2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A39" s="28"/>
      <c r="B39" s="4"/>
      <c r="C39" s="6"/>
      <c r="D39" s="38"/>
      <c r="E39" s="39"/>
      <c r="F39" s="40"/>
      <c r="G39" s="40"/>
      <c r="H39" s="4"/>
      <c r="I39" s="4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A40" s="28"/>
      <c r="B40" s="4"/>
      <c r="C40" s="6"/>
      <c r="D40" s="38"/>
      <c r="E40" s="39"/>
      <c r="F40" s="40"/>
      <c r="G40" s="40"/>
      <c r="H40" s="4"/>
      <c r="I40" s="4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28"/>
      <c r="B41" s="4"/>
      <c r="C41" s="6"/>
      <c r="D41" s="38"/>
      <c r="E41" s="39"/>
      <c r="F41" s="40"/>
      <c r="G41" s="40"/>
      <c r="H41" s="4"/>
      <c r="I41" s="4"/>
      <c r="J41" s="2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A42" s="28"/>
      <c r="B42" s="4"/>
      <c r="C42" s="6"/>
      <c r="D42" s="38"/>
      <c r="E42" s="39"/>
      <c r="F42" s="40"/>
      <c r="G42" s="40"/>
      <c r="H42" s="4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A43" s="28"/>
      <c r="B43" s="4"/>
      <c r="C43" s="6"/>
      <c r="D43" s="38"/>
      <c r="E43" s="39"/>
      <c r="F43" s="40"/>
      <c r="G43" s="40"/>
      <c r="H43" s="4"/>
      <c r="I43" s="4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A44" s="28"/>
      <c r="B44" s="4"/>
      <c r="C44" s="6"/>
      <c r="D44" s="38"/>
      <c r="E44" s="39"/>
      <c r="F44" s="40"/>
      <c r="G44" s="40"/>
      <c r="H44" s="4"/>
      <c r="I44" s="4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A45" s="28"/>
      <c r="B45" s="4"/>
      <c r="C45" s="6"/>
      <c r="D45" s="38"/>
      <c r="E45" s="39"/>
      <c r="F45" s="40"/>
      <c r="G45" s="40"/>
      <c r="H45" s="4"/>
      <c r="I45" s="4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A46" s="28"/>
      <c r="B46" s="4"/>
      <c r="C46" s="6"/>
      <c r="D46" s="38"/>
      <c r="E46" s="39"/>
      <c r="F46" s="40"/>
      <c r="G46" s="40"/>
      <c r="H46" s="4"/>
      <c r="I46" s="4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A47" s="28"/>
      <c r="B47" s="4"/>
      <c r="C47" s="6"/>
      <c r="D47" s="38"/>
      <c r="E47" s="39"/>
      <c r="F47" s="40"/>
      <c r="G47" s="40"/>
      <c r="H47" s="4"/>
      <c r="I47" s="4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A48" s="28"/>
      <c r="B48" s="4"/>
      <c r="C48" s="6"/>
      <c r="D48" s="38"/>
      <c r="E48" s="39"/>
      <c r="F48" s="40"/>
      <c r="G48" s="40"/>
      <c r="H48" s="4"/>
      <c r="I48" s="4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A49" s="28"/>
      <c r="B49" s="4"/>
      <c r="C49" s="6"/>
      <c r="D49" s="38"/>
      <c r="E49" s="39"/>
      <c r="F49" s="40"/>
      <c r="G49" s="40"/>
      <c r="H49" s="4"/>
      <c r="I49" s="4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5.75" customHeight="1">
      <c r="A50" s="28"/>
      <c r="B50" s="4"/>
      <c r="C50" s="6"/>
      <c r="D50" s="38"/>
      <c r="E50" s="39"/>
      <c r="F50" s="40"/>
      <c r="G50" s="40"/>
      <c r="H50" s="4"/>
      <c r="I50" s="4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5.75" customHeight="1">
      <c r="A51" s="28"/>
      <c r="B51" s="4"/>
      <c r="C51" s="6"/>
      <c r="D51" s="38"/>
      <c r="E51" s="39"/>
      <c r="F51" s="40"/>
      <c r="G51" s="40"/>
      <c r="H51" s="4"/>
      <c r="I51" s="4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5.75" customHeight="1">
      <c r="A52" s="28"/>
      <c r="B52" s="4"/>
      <c r="C52" s="6"/>
      <c r="D52" s="38"/>
      <c r="E52" s="39"/>
      <c r="F52" s="40"/>
      <c r="G52" s="40"/>
      <c r="H52" s="4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5.75" customHeight="1">
      <c r="A53" s="28"/>
      <c r="B53" s="4"/>
      <c r="C53" s="6"/>
      <c r="D53" s="38"/>
      <c r="E53" s="39"/>
      <c r="F53" s="40"/>
      <c r="G53" s="40"/>
      <c r="H53" s="4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5.75" customHeight="1">
      <c r="A54" s="28"/>
      <c r="B54" s="4"/>
      <c r="C54" s="6"/>
      <c r="D54" s="38"/>
      <c r="E54" s="39"/>
      <c r="F54" s="40"/>
      <c r="G54" s="40"/>
      <c r="H54" s="4"/>
      <c r="I54" s="4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28"/>
      <c r="B55" s="4"/>
      <c r="C55" s="6"/>
      <c r="D55" s="38"/>
      <c r="E55" s="39"/>
      <c r="F55" s="40"/>
      <c r="G55" s="40"/>
      <c r="H55" s="4"/>
      <c r="I55" s="4"/>
      <c r="J55" s="2"/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5.75" customHeight="1">
      <c r="A56" s="28"/>
      <c r="B56" s="4"/>
      <c r="C56" s="6"/>
      <c r="D56" s="38"/>
      <c r="E56" s="39"/>
      <c r="F56" s="40"/>
      <c r="G56" s="40"/>
      <c r="H56" s="4"/>
      <c r="I56" s="4"/>
      <c r="J56" s="2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5.75" customHeight="1">
      <c r="A57" s="28"/>
      <c r="B57" s="4"/>
      <c r="C57" s="6"/>
      <c r="D57" s="38"/>
      <c r="E57" s="39"/>
      <c r="F57" s="40"/>
      <c r="G57" s="40"/>
      <c r="H57" s="4"/>
      <c r="I57" s="4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5.75" customHeight="1">
      <c r="A58" s="28"/>
      <c r="B58" s="4"/>
      <c r="C58" s="6"/>
      <c r="D58" s="38"/>
      <c r="E58" s="39"/>
      <c r="F58" s="40"/>
      <c r="G58" s="40"/>
      <c r="H58" s="4"/>
      <c r="I58" s="4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5.75" customHeight="1">
      <c r="A59" s="28"/>
      <c r="B59" s="4"/>
      <c r="C59" s="6"/>
      <c r="D59" s="38"/>
      <c r="E59" s="39"/>
      <c r="F59" s="40"/>
      <c r="G59" s="40"/>
      <c r="H59" s="4"/>
      <c r="I59" s="4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5.75" customHeight="1">
      <c r="A60" s="28"/>
      <c r="B60" s="4"/>
      <c r="C60" s="6"/>
      <c r="D60" s="38"/>
      <c r="E60" s="39"/>
      <c r="F60" s="40"/>
      <c r="G60" s="40"/>
      <c r="H60" s="4"/>
      <c r="I60" s="4"/>
      <c r="J60" s="2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5.75" customHeight="1">
      <c r="A61" s="28"/>
      <c r="B61" s="4"/>
      <c r="C61" s="6"/>
      <c r="D61" s="38"/>
      <c r="E61" s="39"/>
      <c r="F61" s="40"/>
      <c r="G61" s="40"/>
      <c r="H61" s="4"/>
      <c r="I61" s="4"/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5.75" customHeight="1">
      <c r="A62" s="28"/>
      <c r="B62" s="4"/>
      <c r="C62" s="6"/>
      <c r="D62" s="38"/>
      <c r="E62" s="39"/>
      <c r="F62" s="40"/>
      <c r="G62" s="40"/>
      <c r="H62" s="4"/>
      <c r="I62" s="4"/>
      <c r="J62" s="2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5.75" customHeight="1">
      <c r="A63" s="28"/>
      <c r="B63" s="4"/>
      <c r="C63" s="6"/>
      <c r="D63" s="38"/>
      <c r="E63" s="39"/>
      <c r="F63" s="40"/>
      <c r="G63" s="40"/>
      <c r="H63" s="4"/>
      <c r="I63" s="4"/>
      <c r="J63" s="2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5.75" customHeight="1">
      <c r="A64" s="28"/>
      <c r="B64" s="4"/>
      <c r="C64" s="6"/>
      <c r="D64" s="38"/>
      <c r="E64" s="39"/>
      <c r="F64" s="40"/>
      <c r="G64" s="40"/>
      <c r="H64" s="4"/>
      <c r="I64" s="4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5.75" customHeight="1">
      <c r="A65" s="28"/>
      <c r="B65" s="4"/>
      <c r="C65" s="6"/>
      <c r="D65" s="38"/>
      <c r="E65" s="39"/>
      <c r="F65" s="40"/>
      <c r="G65" s="40"/>
      <c r="H65" s="4"/>
      <c r="I65" s="4"/>
      <c r="J65" s="2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5.75" customHeight="1">
      <c r="A66" s="28"/>
      <c r="B66" s="4"/>
      <c r="C66" s="6"/>
      <c r="D66" s="38"/>
      <c r="E66" s="39"/>
      <c r="F66" s="40"/>
      <c r="G66" s="40"/>
      <c r="H66" s="4"/>
      <c r="I66" s="4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5.75" customHeight="1">
      <c r="A67" s="28"/>
      <c r="B67" s="4"/>
      <c r="C67" s="6"/>
      <c r="D67" s="38"/>
      <c r="E67" s="39"/>
      <c r="F67" s="40"/>
      <c r="G67" s="40"/>
      <c r="H67" s="4"/>
      <c r="I67" s="4"/>
      <c r="J67" s="2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5.75" customHeight="1">
      <c r="A68" s="28"/>
      <c r="B68" s="4"/>
      <c r="C68" s="6"/>
      <c r="D68" s="38"/>
      <c r="E68" s="39"/>
      <c r="F68" s="40"/>
      <c r="G68" s="40"/>
      <c r="H68" s="40"/>
      <c r="I68" s="4"/>
      <c r="J68" s="2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5.75" customHeight="1">
      <c r="A69" s="28"/>
      <c r="B69" s="4"/>
      <c r="C69" s="6"/>
      <c r="D69" s="38"/>
      <c r="E69" s="39"/>
      <c r="F69" s="40"/>
      <c r="G69" s="40"/>
      <c r="H69" s="40"/>
      <c r="I69" s="4"/>
      <c r="J69" s="2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5.75" customHeight="1">
      <c r="A70" s="28"/>
      <c r="B70" s="4"/>
      <c r="C70" s="6"/>
      <c r="D70" s="38"/>
      <c r="E70" s="39"/>
      <c r="F70" s="40"/>
      <c r="G70" s="40"/>
      <c r="H70" s="40"/>
      <c r="I70" s="4"/>
      <c r="J70" s="2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5.75" customHeight="1">
      <c r="A71" s="28"/>
      <c r="B71" s="4"/>
      <c r="C71" s="6"/>
      <c r="D71" s="38"/>
      <c r="E71" s="39"/>
      <c r="F71" s="40"/>
      <c r="G71" s="40"/>
      <c r="H71" s="40"/>
      <c r="I71" s="40"/>
      <c r="J71" s="2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5.75" customHeight="1">
      <c r="A72" s="28"/>
      <c r="B72" s="4"/>
      <c r="C72" s="6"/>
      <c r="D72" s="38"/>
      <c r="E72" s="39"/>
      <c r="F72" s="40"/>
      <c r="G72" s="40"/>
      <c r="H72" s="40"/>
      <c r="I72" s="40"/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5.75" customHeight="1">
      <c r="A73" s="28"/>
      <c r="B73" s="4"/>
      <c r="C73" s="6"/>
      <c r="D73" s="38"/>
      <c r="E73" s="39"/>
      <c r="F73" s="40"/>
      <c r="G73" s="40"/>
      <c r="H73" s="40"/>
      <c r="I73" s="40"/>
      <c r="J73" s="2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5.75" customHeight="1">
      <c r="A74" s="28"/>
      <c r="B74" s="4"/>
      <c r="C74" s="6"/>
      <c r="D74" s="38"/>
      <c r="E74" s="39"/>
      <c r="F74" s="40"/>
      <c r="G74" s="40"/>
      <c r="H74" s="40"/>
      <c r="I74" s="40"/>
      <c r="J74" s="2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5.75" customHeight="1">
      <c r="A75" s="28"/>
      <c r="B75" s="4"/>
      <c r="C75" s="6"/>
      <c r="D75" s="38"/>
      <c r="E75" s="39"/>
      <c r="F75" s="40"/>
      <c r="G75" s="40"/>
      <c r="H75" s="40"/>
      <c r="I75" s="40"/>
      <c r="J75" s="2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5.75" customHeight="1">
      <c r="A76" s="28"/>
      <c r="B76" s="4"/>
      <c r="C76" s="6"/>
      <c r="D76" s="38"/>
      <c r="E76" s="39"/>
      <c r="F76" s="40"/>
      <c r="G76" s="40"/>
      <c r="H76" s="40"/>
      <c r="I76" s="40"/>
      <c r="J76" s="2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5.75" customHeight="1">
      <c r="A77" s="28"/>
      <c r="B77" s="4"/>
      <c r="C77" s="6"/>
      <c r="D77" s="38"/>
      <c r="E77" s="39"/>
      <c r="F77" s="40"/>
      <c r="G77" s="40"/>
      <c r="H77" s="40"/>
      <c r="I77" s="40"/>
      <c r="J77" s="2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5.75" customHeight="1">
      <c r="A78" s="28"/>
      <c r="B78" s="4"/>
      <c r="C78" s="6"/>
      <c r="D78" s="38"/>
      <c r="E78" s="39"/>
      <c r="F78" s="40"/>
      <c r="G78" s="40"/>
      <c r="H78" s="40"/>
      <c r="I78" s="40"/>
      <c r="J78" s="2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5.75" customHeight="1">
      <c r="A79" s="28"/>
      <c r="B79" s="4"/>
      <c r="C79" s="6"/>
      <c r="D79" s="38"/>
      <c r="E79" s="39"/>
      <c r="F79" s="40"/>
      <c r="G79" s="40"/>
      <c r="H79" s="40"/>
      <c r="I79" s="40"/>
      <c r="J79" s="2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5.75" customHeight="1">
      <c r="A80" s="28"/>
      <c r="B80" s="4"/>
      <c r="C80" s="6"/>
      <c r="D80" s="38"/>
      <c r="E80" s="39"/>
      <c r="F80" s="40"/>
      <c r="G80" s="40"/>
      <c r="H80" s="40"/>
      <c r="I80" s="40"/>
      <c r="J80" s="2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5.75" customHeight="1">
      <c r="A81" s="28"/>
      <c r="B81" s="4"/>
      <c r="C81" s="6"/>
      <c r="D81" s="38"/>
      <c r="E81" s="39"/>
      <c r="F81" s="40"/>
      <c r="G81" s="40"/>
      <c r="H81" s="40"/>
      <c r="I81" s="40"/>
      <c r="J81" s="2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5.75" customHeight="1">
      <c r="A82" s="28"/>
      <c r="B82" s="4"/>
      <c r="C82" s="6"/>
      <c r="D82" s="38"/>
      <c r="E82" s="39"/>
      <c r="F82" s="40"/>
      <c r="G82" s="40"/>
      <c r="H82" s="40"/>
      <c r="I82" s="40"/>
      <c r="J82" s="2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5.75" customHeight="1">
      <c r="A83" s="28"/>
      <c r="B83" s="4"/>
      <c r="C83" s="6"/>
      <c r="D83" s="38"/>
      <c r="E83" s="39"/>
      <c r="F83" s="40"/>
      <c r="G83" s="40"/>
      <c r="H83" s="40"/>
      <c r="I83" s="40"/>
      <c r="J83" s="2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5.75" customHeight="1">
      <c r="A84" s="28"/>
      <c r="B84" s="4"/>
      <c r="C84" s="6"/>
      <c r="D84" s="38"/>
      <c r="E84" s="39"/>
      <c r="F84" s="40"/>
      <c r="G84" s="40"/>
      <c r="H84" s="40"/>
      <c r="I84" s="40"/>
      <c r="J84" s="2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5.75" customHeight="1">
      <c r="A85" s="28"/>
      <c r="B85" s="4"/>
      <c r="C85" s="6"/>
      <c r="D85" s="38"/>
      <c r="E85" s="39"/>
      <c r="F85" s="40"/>
      <c r="G85" s="40"/>
      <c r="H85" s="40"/>
      <c r="I85" s="40"/>
      <c r="J85" s="2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5.75" customHeight="1">
      <c r="A86" s="28"/>
      <c r="B86" s="4"/>
      <c r="C86" s="6"/>
      <c r="D86" s="38"/>
      <c r="E86" s="39"/>
      <c r="F86" s="40"/>
      <c r="G86" s="40"/>
      <c r="H86" s="40"/>
      <c r="I86" s="40"/>
      <c r="J86" s="2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5.75" customHeight="1">
      <c r="A87" s="28"/>
      <c r="B87" s="4"/>
      <c r="C87" s="6"/>
      <c r="D87" s="38"/>
      <c r="E87" s="39"/>
      <c r="F87" s="40"/>
      <c r="G87" s="40"/>
      <c r="H87" s="40"/>
      <c r="I87" s="40"/>
      <c r="J87" s="2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5.75" customHeight="1">
      <c r="A88" s="28"/>
      <c r="B88" s="4"/>
      <c r="C88" s="6"/>
      <c r="D88" s="38"/>
      <c r="E88" s="39"/>
      <c r="F88" s="40"/>
      <c r="G88" s="40"/>
      <c r="H88" s="40"/>
      <c r="I88" s="40"/>
      <c r="J88" s="2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5.75" customHeight="1">
      <c r="A89" s="28"/>
      <c r="B89" s="4"/>
      <c r="C89" s="6"/>
      <c r="D89" s="38"/>
      <c r="E89" s="39"/>
      <c r="F89" s="40"/>
      <c r="G89" s="40"/>
      <c r="H89" s="40"/>
      <c r="I89" s="40"/>
      <c r="J89" s="2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5.75" customHeight="1">
      <c r="A90" s="28"/>
      <c r="B90" s="4"/>
      <c r="C90" s="6"/>
      <c r="D90" s="38"/>
      <c r="E90" s="39"/>
      <c r="F90" s="40"/>
      <c r="G90" s="40"/>
      <c r="H90" s="40"/>
      <c r="I90" s="40"/>
      <c r="J90" s="2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5.75" customHeight="1">
      <c r="A91" s="28"/>
      <c r="B91" s="4"/>
      <c r="C91" s="6"/>
      <c r="D91" s="38"/>
      <c r="E91" s="39"/>
      <c r="F91" s="40"/>
      <c r="G91" s="40"/>
      <c r="H91" s="40"/>
      <c r="I91" s="40"/>
      <c r="J91" s="2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5.75" customHeight="1">
      <c r="A92" s="28"/>
      <c r="B92" s="4"/>
      <c r="C92" s="6"/>
      <c r="D92" s="38"/>
      <c r="E92" s="39"/>
      <c r="F92" s="40"/>
      <c r="G92" s="40"/>
      <c r="H92" s="40"/>
      <c r="I92" s="40"/>
      <c r="J92" s="2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5.75" customHeight="1">
      <c r="A93" s="28"/>
      <c r="B93" s="4"/>
      <c r="C93" s="6"/>
      <c r="D93" s="38"/>
      <c r="E93" s="39"/>
      <c r="F93" s="40"/>
      <c r="G93" s="40"/>
      <c r="H93" s="40"/>
      <c r="I93" s="40"/>
      <c r="J93" s="2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5.75" customHeight="1">
      <c r="A94" s="28"/>
      <c r="B94" s="4"/>
      <c r="C94" s="6"/>
      <c r="D94" s="38"/>
      <c r="E94" s="39"/>
      <c r="F94" s="40"/>
      <c r="G94" s="40"/>
      <c r="H94" s="40"/>
      <c r="I94" s="40"/>
      <c r="J94" s="2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5.75" customHeight="1">
      <c r="A95" s="28"/>
      <c r="B95" s="4"/>
      <c r="C95" s="6"/>
      <c r="D95" s="38"/>
      <c r="E95" s="39"/>
      <c r="F95" s="40"/>
      <c r="G95" s="40"/>
      <c r="H95" s="40"/>
      <c r="I95" s="40"/>
      <c r="J95" s="2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5.75" customHeight="1">
      <c r="A96" s="28"/>
      <c r="B96" s="4"/>
      <c r="C96" s="6"/>
      <c r="D96" s="38"/>
      <c r="E96" s="39"/>
      <c r="F96" s="40"/>
      <c r="G96" s="40"/>
      <c r="H96" s="40"/>
      <c r="I96" s="40"/>
      <c r="J96" s="2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5.75" customHeight="1">
      <c r="A97" s="28"/>
      <c r="B97" s="4"/>
      <c r="C97" s="6"/>
      <c r="D97" s="38"/>
      <c r="E97" s="39"/>
      <c r="F97" s="40"/>
      <c r="G97" s="40"/>
      <c r="H97" s="40"/>
      <c r="I97" s="40"/>
      <c r="J97" s="2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75" customHeight="1">
      <c r="A98" s="28"/>
      <c r="B98" s="4"/>
      <c r="C98" s="6"/>
      <c r="D98" s="38"/>
      <c r="E98" s="39"/>
      <c r="F98" s="40"/>
      <c r="G98" s="40"/>
      <c r="H98" s="40"/>
      <c r="I98" s="40"/>
      <c r="J98" s="2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75" customHeight="1">
      <c r="A99" s="28"/>
      <c r="B99" s="4"/>
      <c r="C99" s="6"/>
      <c r="D99" s="38"/>
      <c r="E99" s="39"/>
      <c r="F99" s="40"/>
      <c r="G99" s="40"/>
      <c r="H99" s="40"/>
      <c r="I99" s="40"/>
      <c r="J99" s="2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75" customHeight="1">
      <c r="A100" s="28"/>
      <c r="B100" s="4"/>
      <c r="C100" s="6"/>
      <c r="D100" s="38"/>
      <c r="E100" s="39"/>
      <c r="F100" s="40"/>
      <c r="G100" s="40"/>
      <c r="H100" s="40"/>
      <c r="I100" s="40"/>
      <c r="J100" s="2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75" customHeight="1">
      <c r="A101" s="28"/>
      <c r="B101" s="4"/>
      <c r="C101" s="6"/>
      <c r="D101" s="38"/>
      <c r="E101" s="39"/>
      <c r="F101" s="40"/>
      <c r="G101" s="40"/>
      <c r="H101" s="40"/>
      <c r="I101" s="40"/>
      <c r="J101" s="2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28"/>
      <c r="B102" s="4"/>
      <c r="C102" s="6"/>
      <c r="D102" s="38"/>
      <c r="E102" s="39"/>
      <c r="F102" s="40"/>
      <c r="G102" s="40"/>
      <c r="H102" s="40"/>
      <c r="I102" s="40"/>
      <c r="J102" s="2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5.75" customHeight="1">
      <c r="A103" s="28"/>
      <c r="B103" s="4"/>
      <c r="C103" s="6"/>
      <c r="D103" s="38"/>
      <c r="E103" s="39"/>
      <c r="F103" s="40"/>
      <c r="G103" s="40"/>
      <c r="H103" s="40"/>
      <c r="I103" s="40"/>
      <c r="J103" s="2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5.75" customHeight="1">
      <c r="A104" s="28"/>
      <c r="B104" s="4"/>
      <c r="C104" s="6"/>
      <c r="D104" s="38"/>
      <c r="E104" s="39"/>
      <c r="F104" s="40"/>
      <c r="G104" s="40"/>
      <c r="H104" s="40"/>
      <c r="I104" s="40"/>
      <c r="J104" s="2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5.75" customHeight="1">
      <c r="A105" s="28"/>
      <c r="B105" s="4"/>
      <c r="C105" s="6"/>
      <c r="D105" s="38"/>
      <c r="E105" s="39"/>
      <c r="F105" s="40"/>
      <c r="G105" s="40"/>
      <c r="H105" s="40"/>
      <c r="I105" s="40"/>
      <c r="J105" s="2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5.75" customHeight="1">
      <c r="A106" s="28"/>
      <c r="B106" s="4"/>
      <c r="C106" s="6"/>
      <c r="D106" s="38"/>
      <c r="E106" s="39"/>
      <c r="F106" s="40"/>
      <c r="G106" s="40"/>
      <c r="H106" s="40"/>
      <c r="I106" s="40"/>
      <c r="J106" s="2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5.75" customHeight="1">
      <c r="A107" s="28"/>
      <c r="B107" s="4"/>
      <c r="C107" s="6"/>
      <c r="D107" s="38"/>
      <c r="E107" s="39"/>
      <c r="F107" s="40"/>
      <c r="G107" s="40"/>
      <c r="H107" s="40"/>
      <c r="I107" s="40"/>
      <c r="J107" s="2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5.75" customHeight="1">
      <c r="A108" s="28"/>
      <c r="B108" s="4"/>
      <c r="C108" s="6"/>
      <c r="D108" s="38"/>
      <c r="E108" s="39"/>
      <c r="F108" s="40"/>
      <c r="G108" s="40"/>
      <c r="H108" s="40"/>
      <c r="I108" s="40"/>
      <c r="J108" s="2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5.75" customHeight="1">
      <c r="A109" s="28"/>
      <c r="B109" s="4"/>
      <c r="C109" s="6"/>
      <c r="D109" s="38"/>
      <c r="E109" s="39"/>
      <c r="F109" s="40"/>
      <c r="G109" s="40"/>
      <c r="H109" s="40"/>
      <c r="I109" s="40"/>
      <c r="J109" s="2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5.75" customHeight="1">
      <c r="A110" s="28"/>
      <c r="B110" s="4"/>
      <c r="C110" s="6"/>
      <c r="D110" s="38"/>
      <c r="E110" s="39"/>
      <c r="F110" s="40"/>
      <c r="G110" s="40"/>
      <c r="H110" s="40"/>
      <c r="I110" s="40"/>
      <c r="J110" s="2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5.75" customHeight="1">
      <c r="A111" s="28"/>
      <c r="B111" s="4"/>
      <c r="C111" s="6"/>
      <c r="D111" s="38"/>
      <c r="E111" s="39"/>
      <c r="F111" s="40"/>
      <c r="G111" s="40"/>
      <c r="H111" s="40"/>
      <c r="I111" s="40"/>
      <c r="J111" s="2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5.75" customHeight="1">
      <c r="A112" s="28"/>
      <c r="B112" s="4"/>
      <c r="C112" s="6"/>
      <c r="D112" s="38"/>
      <c r="E112" s="39"/>
      <c r="F112" s="40"/>
      <c r="G112" s="40"/>
      <c r="H112" s="40"/>
      <c r="I112" s="40"/>
      <c r="J112" s="2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5.75" customHeight="1">
      <c r="A113" s="28"/>
      <c r="B113" s="4"/>
      <c r="C113" s="6"/>
      <c r="D113" s="38"/>
      <c r="E113" s="39"/>
      <c r="F113" s="40"/>
      <c r="G113" s="40"/>
      <c r="H113" s="40"/>
      <c r="I113" s="40"/>
      <c r="J113" s="2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5.75" customHeight="1">
      <c r="A114" s="28"/>
      <c r="B114" s="4"/>
      <c r="C114" s="6"/>
      <c r="D114" s="38"/>
      <c r="E114" s="39"/>
      <c r="F114" s="40"/>
      <c r="G114" s="40"/>
      <c r="H114" s="40"/>
      <c r="I114" s="40"/>
      <c r="J114" s="2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5.75" customHeight="1">
      <c r="A115" s="28"/>
      <c r="B115" s="4"/>
      <c r="C115" s="6"/>
      <c r="D115" s="38"/>
      <c r="E115" s="39"/>
      <c r="F115" s="40"/>
      <c r="G115" s="40"/>
      <c r="H115" s="40"/>
      <c r="I115" s="40"/>
      <c r="J115" s="2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5.75" customHeight="1">
      <c r="A116" s="28"/>
      <c r="B116" s="4"/>
      <c r="C116" s="6"/>
      <c r="D116" s="38"/>
      <c r="E116" s="39"/>
      <c r="F116" s="40"/>
      <c r="G116" s="40"/>
      <c r="H116" s="40"/>
      <c r="I116" s="40"/>
      <c r="J116" s="2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5.75" customHeight="1">
      <c r="A117" s="28"/>
      <c r="B117" s="4"/>
      <c r="C117" s="6"/>
      <c r="D117" s="38"/>
      <c r="E117" s="39"/>
      <c r="F117" s="40"/>
      <c r="G117" s="40"/>
      <c r="H117" s="40"/>
      <c r="I117" s="40"/>
      <c r="J117" s="2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5.75" customHeight="1">
      <c r="A118" s="28"/>
      <c r="B118" s="4"/>
      <c r="C118" s="6"/>
      <c r="D118" s="38"/>
      <c r="E118" s="39"/>
      <c r="F118" s="40"/>
      <c r="G118" s="40"/>
      <c r="H118" s="40"/>
      <c r="I118" s="40"/>
      <c r="J118" s="2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5.75" customHeight="1">
      <c r="A119" s="28"/>
      <c r="B119" s="4"/>
      <c r="C119" s="6"/>
      <c r="D119" s="38"/>
      <c r="E119" s="39"/>
      <c r="F119" s="40"/>
      <c r="G119" s="40"/>
      <c r="H119" s="40"/>
      <c r="I119" s="40"/>
      <c r="J119" s="2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5.75" customHeight="1">
      <c r="A120" s="28"/>
      <c r="B120" s="4"/>
      <c r="C120" s="6"/>
      <c r="D120" s="38"/>
      <c r="E120" s="39"/>
      <c r="F120" s="40"/>
      <c r="G120" s="40"/>
      <c r="H120" s="40"/>
      <c r="I120" s="40"/>
      <c r="J120" s="2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5.75" customHeight="1">
      <c r="A121" s="28"/>
      <c r="B121" s="4"/>
      <c r="C121" s="6"/>
      <c r="D121" s="38"/>
      <c r="E121" s="39"/>
      <c r="F121" s="40"/>
      <c r="G121" s="40"/>
      <c r="H121" s="40"/>
      <c r="I121" s="40"/>
      <c r="J121" s="2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5.75" customHeight="1">
      <c r="A122" s="28"/>
      <c r="B122" s="4"/>
      <c r="C122" s="6"/>
      <c r="D122" s="38"/>
      <c r="E122" s="39"/>
      <c r="F122" s="40"/>
      <c r="G122" s="40"/>
      <c r="H122" s="40"/>
      <c r="I122" s="40"/>
      <c r="J122" s="2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5.75" customHeight="1">
      <c r="A123" s="28"/>
      <c r="B123" s="4"/>
      <c r="C123" s="6"/>
      <c r="D123" s="38"/>
      <c r="E123" s="39"/>
      <c r="F123" s="40"/>
      <c r="G123" s="40"/>
      <c r="H123" s="40"/>
      <c r="I123" s="40"/>
      <c r="J123" s="2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5.75" customHeight="1">
      <c r="A124" s="28"/>
      <c r="B124" s="4"/>
      <c r="C124" s="6"/>
      <c r="D124" s="38"/>
      <c r="E124" s="39"/>
      <c r="F124" s="40"/>
      <c r="G124" s="40"/>
      <c r="H124" s="40"/>
      <c r="I124" s="40"/>
      <c r="J124" s="2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5.75" customHeight="1">
      <c r="A125" s="28"/>
      <c r="B125" s="4"/>
      <c r="C125" s="6"/>
      <c r="D125" s="38"/>
      <c r="E125" s="39"/>
      <c r="F125" s="40"/>
      <c r="G125" s="40"/>
      <c r="H125" s="40"/>
      <c r="I125" s="40"/>
      <c r="J125" s="2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5.75" customHeight="1">
      <c r="A126" s="28"/>
      <c r="B126" s="4"/>
      <c r="C126" s="6"/>
      <c r="D126" s="38"/>
      <c r="E126" s="39"/>
      <c r="F126" s="40"/>
      <c r="G126" s="40"/>
      <c r="H126" s="40"/>
      <c r="I126" s="40"/>
      <c r="J126" s="2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5.75" customHeight="1">
      <c r="A127" s="28"/>
      <c r="B127" s="4"/>
      <c r="C127" s="6"/>
      <c r="D127" s="38"/>
      <c r="E127" s="39"/>
      <c r="F127" s="40"/>
      <c r="G127" s="40"/>
      <c r="H127" s="40"/>
      <c r="I127" s="40"/>
      <c r="J127" s="2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5.75" customHeight="1">
      <c r="A128" s="28"/>
      <c r="B128" s="4"/>
      <c r="C128" s="6"/>
      <c r="D128" s="38"/>
      <c r="E128" s="39"/>
      <c r="F128" s="40"/>
      <c r="G128" s="40"/>
      <c r="H128" s="40"/>
      <c r="I128" s="40"/>
      <c r="J128" s="2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5.75" customHeight="1">
      <c r="A129" s="28"/>
      <c r="B129" s="4"/>
      <c r="C129" s="6"/>
      <c r="D129" s="38"/>
      <c r="E129" s="39"/>
      <c r="F129" s="40"/>
      <c r="G129" s="40"/>
      <c r="H129" s="40"/>
      <c r="I129" s="40"/>
      <c r="J129" s="2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5.75" customHeight="1">
      <c r="A130" s="28"/>
      <c r="B130" s="4"/>
      <c r="C130" s="6"/>
      <c r="D130" s="38"/>
      <c r="E130" s="39"/>
      <c r="F130" s="40"/>
      <c r="G130" s="40"/>
      <c r="H130" s="40"/>
      <c r="I130" s="40"/>
      <c r="J130" s="2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5.75" customHeight="1">
      <c r="A131" s="28"/>
      <c r="B131" s="4"/>
      <c r="C131" s="6"/>
      <c r="D131" s="38"/>
      <c r="E131" s="39"/>
      <c r="F131" s="40"/>
      <c r="G131" s="40"/>
      <c r="H131" s="40"/>
      <c r="I131" s="40"/>
      <c r="J131" s="2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5.75" customHeight="1">
      <c r="A132" s="28"/>
      <c r="B132" s="4"/>
      <c r="C132" s="6"/>
      <c r="D132" s="38"/>
      <c r="E132" s="39"/>
      <c r="F132" s="40"/>
      <c r="G132" s="40"/>
      <c r="H132" s="40"/>
      <c r="I132" s="40"/>
      <c r="J132" s="2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5.75" customHeight="1">
      <c r="A133" s="28"/>
      <c r="B133" s="4"/>
      <c r="C133" s="6"/>
      <c r="D133" s="38"/>
      <c r="E133" s="39"/>
      <c r="F133" s="40"/>
      <c r="G133" s="40"/>
      <c r="H133" s="40"/>
      <c r="I133" s="40"/>
      <c r="J133" s="2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5.75" customHeight="1">
      <c r="A134" s="28"/>
      <c r="B134" s="4"/>
      <c r="C134" s="6"/>
      <c r="D134" s="38"/>
      <c r="E134" s="39"/>
      <c r="F134" s="40"/>
      <c r="G134" s="40"/>
      <c r="H134" s="40"/>
      <c r="I134" s="40"/>
      <c r="J134" s="2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5.75" customHeight="1">
      <c r="A135" s="28"/>
      <c r="B135" s="4"/>
      <c r="C135" s="6"/>
      <c r="D135" s="38"/>
      <c r="E135" s="39"/>
      <c r="F135" s="40"/>
      <c r="G135" s="40"/>
      <c r="H135" s="40"/>
      <c r="I135" s="40"/>
      <c r="J135" s="2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5.75" customHeight="1">
      <c r="A136" s="28"/>
      <c r="B136" s="4"/>
      <c r="C136" s="6"/>
      <c r="D136" s="38"/>
      <c r="E136" s="39"/>
      <c r="F136" s="40"/>
      <c r="G136" s="40"/>
      <c r="H136" s="40"/>
      <c r="I136" s="40"/>
      <c r="J136" s="2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5.75" customHeight="1">
      <c r="A137" s="28"/>
      <c r="B137" s="4"/>
      <c r="C137" s="6"/>
      <c r="D137" s="38"/>
      <c r="E137" s="39"/>
      <c r="F137" s="40"/>
      <c r="G137" s="40"/>
      <c r="H137" s="40"/>
      <c r="I137" s="40"/>
      <c r="J137" s="2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5.75" customHeight="1">
      <c r="A138" s="28"/>
      <c r="B138" s="4"/>
      <c r="C138" s="6"/>
      <c r="D138" s="38"/>
      <c r="E138" s="39"/>
      <c r="F138" s="40"/>
      <c r="G138" s="40"/>
      <c r="H138" s="40"/>
      <c r="I138" s="40"/>
      <c r="J138" s="2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5.75" customHeight="1">
      <c r="A139" s="28"/>
      <c r="B139" s="4"/>
      <c r="C139" s="6"/>
      <c r="D139" s="38"/>
      <c r="E139" s="39"/>
      <c r="F139" s="40"/>
      <c r="G139" s="40"/>
      <c r="H139" s="40"/>
      <c r="I139" s="40"/>
      <c r="J139" s="2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5.75" customHeight="1">
      <c r="A140" s="28"/>
      <c r="B140" s="4"/>
      <c r="C140" s="6"/>
      <c r="D140" s="38"/>
      <c r="E140" s="39"/>
      <c r="F140" s="40"/>
      <c r="G140" s="40"/>
      <c r="H140" s="40"/>
      <c r="I140" s="40"/>
      <c r="J140" s="2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5.75" customHeight="1">
      <c r="A141" s="28"/>
      <c r="B141" s="4"/>
      <c r="C141" s="6"/>
      <c r="D141" s="38"/>
      <c r="E141" s="39"/>
      <c r="F141" s="40"/>
      <c r="G141" s="40"/>
      <c r="H141" s="40"/>
      <c r="I141" s="40"/>
      <c r="J141" s="2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5.75" customHeight="1">
      <c r="A142" s="28"/>
      <c r="B142" s="4"/>
      <c r="C142" s="6"/>
      <c r="D142" s="38"/>
      <c r="E142" s="39"/>
      <c r="F142" s="40"/>
      <c r="G142" s="40"/>
      <c r="H142" s="40"/>
      <c r="I142" s="40"/>
      <c r="J142" s="2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5.75" customHeight="1">
      <c r="A143" s="28"/>
      <c r="B143" s="4"/>
      <c r="C143" s="6"/>
      <c r="D143" s="38"/>
      <c r="E143" s="39"/>
      <c r="F143" s="40"/>
      <c r="G143" s="40"/>
      <c r="H143" s="40"/>
      <c r="I143" s="40"/>
      <c r="J143" s="2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5.75" customHeight="1">
      <c r="A144" s="28"/>
      <c r="B144" s="4"/>
      <c r="C144" s="6"/>
      <c r="D144" s="38"/>
      <c r="E144" s="39"/>
      <c r="F144" s="40"/>
      <c r="G144" s="40"/>
      <c r="H144" s="40"/>
      <c r="I144" s="40"/>
      <c r="J144" s="2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5.75" customHeight="1">
      <c r="A145" s="28"/>
      <c r="B145" s="4"/>
      <c r="C145" s="6"/>
      <c r="D145" s="38"/>
      <c r="E145" s="39"/>
      <c r="F145" s="40"/>
      <c r="G145" s="40"/>
      <c r="H145" s="40"/>
      <c r="I145" s="40"/>
      <c r="J145" s="2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5.75" customHeight="1">
      <c r="A146" s="28"/>
      <c r="B146" s="4"/>
      <c r="C146" s="6"/>
      <c r="D146" s="38"/>
      <c r="E146" s="39"/>
      <c r="F146" s="40"/>
      <c r="G146" s="40"/>
      <c r="H146" s="40"/>
      <c r="I146" s="40"/>
      <c r="J146" s="2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5.75" customHeight="1">
      <c r="A147" s="28"/>
      <c r="B147" s="4"/>
      <c r="C147" s="6"/>
      <c r="D147" s="38"/>
      <c r="E147" s="39"/>
      <c r="F147" s="40"/>
      <c r="G147" s="40"/>
      <c r="H147" s="40"/>
      <c r="I147" s="40"/>
      <c r="J147" s="2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5.75" customHeight="1">
      <c r="A148" s="28"/>
      <c r="B148" s="4"/>
      <c r="C148" s="6"/>
      <c r="D148" s="38"/>
      <c r="E148" s="39"/>
      <c r="F148" s="40"/>
      <c r="G148" s="40"/>
      <c r="H148" s="40"/>
      <c r="I148" s="40"/>
      <c r="J148" s="2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5.75" customHeight="1">
      <c r="A149" s="28"/>
      <c r="B149" s="4"/>
      <c r="C149" s="6"/>
      <c r="D149" s="38"/>
      <c r="E149" s="39"/>
      <c r="F149" s="40"/>
      <c r="G149" s="40"/>
      <c r="H149" s="40"/>
      <c r="I149" s="40"/>
      <c r="J149" s="2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5.75" customHeight="1">
      <c r="A150" s="28"/>
      <c r="B150" s="4"/>
      <c r="C150" s="6"/>
      <c r="D150" s="38"/>
      <c r="E150" s="39"/>
      <c r="F150" s="40"/>
      <c r="G150" s="40"/>
      <c r="H150" s="40"/>
      <c r="I150" s="40"/>
      <c r="J150" s="2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5.75" customHeight="1">
      <c r="A151" s="28"/>
      <c r="B151" s="4"/>
      <c r="C151" s="6"/>
      <c r="D151" s="38"/>
      <c r="E151" s="39"/>
      <c r="F151" s="40"/>
      <c r="G151" s="40"/>
      <c r="H151" s="40"/>
      <c r="I151" s="40"/>
      <c r="J151" s="2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5.75" customHeight="1">
      <c r="A152" s="28"/>
      <c r="B152" s="4"/>
      <c r="C152" s="6"/>
      <c r="D152" s="38"/>
      <c r="E152" s="39"/>
      <c r="F152" s="40"/>
      <c r="G152" s="40"/>
      <c r="H152" s="40"/>
      <c r="I152" s="40"/>
      <c r="J152" s="2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5.75" customHeight="1">
      <c r="A153" s="28"/>
      <c r="B153" s="4"/>
      <c r="C153" s="6"/>
      <c r="D153" s="38"/>
      <c r="E153" s="39"/>
      <c r="F153" s="40"/>
      <c r="G153" s="40"/>
      <c r="H153" s="40"/>
      <c r="I153" s="40"/>
      <c r="J153" s="2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5.75" customHeight="1">
      <c r="A154" s="28"/>
      <c r="B154" s="4"/>
      <c r="C154" s="6"/>
      <c r="D154" s="38"/>
      <c r="E154" s="39"/>
      <c r="F154" s="40"/>
      <c r="G154" s="40"/>
      <c r="H154" s="40"/>
      <c r="I154" s="40"/>
      <c r="J154" s="2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5.75" customHeight="1">
      <c r="A155" s="28"/>
      <c r="B155" s="4"/>
      <c r="C155" s="6"/>
      <c r="D155" s="38"/>
      <c r="E155" s="39"/>
      <c r="F155" s="40"/>
      <c r="G155" s="40"/>
      <c r="H155" s="40"/>
      <c r="I155" s="40"/>
      <c r="J155" s="2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5.75" customHeight="1">
      <c r="A156" s="28"/>
      <c r="B156" s="4"/>
      <c r="C156" s="6"/>
      <c r="D156" s="38"/>
      <c r="E156" s="39"/>
      <c r="F156" s="40"/>
      <c r="G156" s="40"/>
      <c r="H156" s="40"/>
      <c r="I156" s="40"/>
      <c r="J156" s="2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5.75" customHeight="1">
      <c r="A157" s="28"/>
      <c r="B157" s="4"/>
      <c r="C157" s="6"/>
      <c r="D157" s="38"/>
      <c r="E157" s="39"/>
      <c r="F157" s="40"/>
      <c r="G157" s="40"/>
      <c r="H157" s="40"/>
      <c r="I157" s="40"/>
      <c r="J157" s="2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5.75" customHeight="1">
      <c r="A158" s="28"/>
      <c r="B158" s="4"/>
      <c r="C158" s="6"/>
      <c r="D158" s="38"/>
      <c r="E158" s="39"/>
      <c r="F158" s="40"/>
      <c r="G158" s="40"/>
      <c r="H158" s="40"/>
      <c r="I158" s="40"/>
      <c r="J158" s="2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28"/>
      <c r="B159" s="4"/>
      <c r="C159" s="6"/>
      <c r="D159" s="38"/>
      <c r="E159" s="39"/>
      <c r="F159" s="40"/>
      <c r="G159" s="40"/>
      <c r="H159" s="40"/>
      <c r="I159" s="40"/>
      <c r="J159" s="2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5.75" customHeight="1">
      <c r="A160" s="28"/>
      <c r="B160" s="4"/>
      <c r="C160" s="6"/>
      <c r="D160" s="38"/>
      <c r="E160" s="39"/>
      <c r="F160" s="40"/>
      <c r="G160" s="40"/>
      <c r="H160" s="40"/>
      <c r="I160" s="40"/>
      <c r="J160" s="2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5.75" customHeight="1">
      <c r="A161" s="28"/>
      <c r="B161" s="4"/>
      <c r="C161" s="6"/>
      <c r="D161" s="38"/>
      <c r="E161" s="39"/>
      <c r="F161" s="40"/>
      <c r="G161" s="40"/>
      <c r="H161" s="40"/>
      <c r="I161" s="40"/>
      <c r="J161" s="2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5.75" customHeight="1">
      <c r="A162" s="28"/>
      <c r="B162" s="4"/>
      <c r="C162" s="6"/>
      <c r="D162" s="38"/>
      <c r="E162" s="39"/>
      <c r="F162" s="40"/>
      <c r="G162" s="40"/>
      <c r="H162" s="40"/>
      <c r="I162" s="40"/>
      <c r="J162" s="2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5.75" customHeight="1">
      <c r="A163" s="28"/>
      <c r="B163" s="4"/>
      <c r="C163" s="6"/>
      <c r="D163" s="38"/>
      <c r="E163" s="39"/>
      <c r="F163" s="40"/>
      <c r="G163" s="40"/>
      <c r="H163" s="40"/>
      <c r="I163" s="40"/>
      <c r="J163" s="2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5.75" customHeight="1">
      <c r="A164" s="28"/>
      <c r="B164" s="4"/>
      <c r="C164" s="6"/>
      <c r="D164" s="38"/>
      <c r="E164" s="39"/>
      <c r="F164" s="40"/>
      <c r="G164" s="40"/>
      <c r="H164" s="40"/>
      <c r="I164" s="40"/>
      <c r="J164" s="2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5.75" customHeight="1">
      <c r="A165" s="28"/>
      <c r="B165" s="4"/>
      <c r="C165" s="6"/>
      <c r="D165" s="38"/>
      <c r="E165" s="39"/>
      <c r="F165" s="40"/>
      <c r="G165" s="40"/>
      <c r="H165" s="40"/>
      <c r="I165" s="40"/>
      <c r="J165" s="2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5.75" customHeight="1">
      <c r="A166" s="28"/>
      <c r="B166" s="4"/>
      <c r="C166" s="6"/>
      <c r="D166" s="38"/>
      <c r="E166" s="39"/>
      <c r="F166" s="40"/>
      <c r="G166" s="40"/>
      <c r="H166" s="40"/>
      <c r="I166" s="40"/>
      <c r="J166" s="2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5.75" customHeight="1">
      <c r="A167" s="28"/>
      <c r="B167" s="4"/>
      <c r="C167" s="6"/>
      <c r="D167" s="38"/>
      <c r="E167" s="39"/>
      <c r="F167" s="40"/>
      <c r="G167" s="40"/>
      <c r="H167" s="40"/>
      <c r="I167" s="40"/>
      <c r="J167" s="2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5.75" customHeight="1">
      <c r="A168" s="28"/>
      <c r="B168" s="4"/>
      <c r="C168" s="6"/>
      <c r="D168" s="38"/>
      <c r="E168" s="39"/>
      <c r="F168" s="40"/>
      <c r="G168" s="40"/>
      <c r="H168" s="40"/>
      <c r="I168" s="40"/>
      <c r="J168" s="2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5.75" customHeight="1">
      <c r="A169" s="28"/>
      <c r="B169" s="4"/>
      <c r="C169" s="6"/>
      <c r="D169" s="38"/>
      <c r="E169" s="39"/>
      <c r="F169" s="40"/>
      <c r="G169" s="40"/>
      <c r="H169" s="40"/>
      <c r="I169" s="40"/>
      <c r="J169" s="2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5.75" customHeight="1">
      <c r="A170" s="28"/>
      <c r="B170" s="4"/>
      <c r="C170" s="6"/>
      <c r="D170" s="38"/>
      <c r="E170" s="39"/>
      <c r="F170" s="40"/>
      <c r="G170" s="40"/>
      <c r="H170" s="40"/>
      <c r="I170" s="40"/>
      <c r="J170" s="2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5.75" customHeight="1">
      <c r="A171" s="28"/>
      <c r="B171" s="4"/>
      <c r="C171" s="6"/>
      <c r="D171" s="38"/>
      <c r="E171" s="39"/>
      <c r="F171" s="40"/>
      <c r="G171" s="40"/>
      <c r="H171" s="40"/>
      <c r="I171" s="40"/>
      <c r="J171" s="2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5.75" customHeight="1">
      <c r="A172" s="28"/>
      <c r="B172" s="4"/>
      <c r="C172" s="6"/>
      <c r="D172" s="38"/>
      <c r="E172" s="39"/>
      <c r="F172" s="40"/>
      <c r="G172" s="40"/>
      <c r="H172" s="40"/>
      <c r="I172" s="40"/>
      <c r="J172" s="2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5.75" customHeight="1">
      <c r="A173" s="28"/>
      <c r="B173" s="4"/>
      <c r="C173" s="6"/>
      <c r="D173" s="38"/>
      <c r="E173" s="39"/>
      <c r="F173" s="40"/>
      <c r="G173" s="40"/>
      <c r="H173" s="40"/>
      <c r="I173" s="40"/>
      <c r="J173" s="2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5.75" customHeight="1">
      <c r="A174" s="28"/>
      <c r="B174" s="4"/>
      <c r="C174" s="6"/>
      <c r="D174" s="38"/>
      <c r="E174" s="39"/>
      <c r="F174" s="40"/>
      <c r="G174" s="40"/>
      <c r="H174" s="40"/>
      <c r="I174" s="40"/>
      <c r="J174" s="2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5.75" customHeight="1">
      <c r="A175" s="28"/>
      <c r="B175" s="4"/>
      <c r="C175" s="6"/>
      <c r="D175" s="38"/>
      <c r="E175" s="39"/>
      <c r="F175" s="40"/>
      <c r="G175" s="40"/>
      <c r="H175" s="40"/>
      <c r="I175" s="40"/>
      <c r="J175" s="2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5.75" customHeight="1">
      <c r="A176" s="28"/>
      <c r="B176" s="4"/>
      <c r="C176" s="6"/>
      <c r="D176" s="38"/>
      <c r="E176" s="39"/>
      <c r="F176" s="40"/>
      <c r="G176" s="40"/>
      <c r="H176" s="40"/>
      <c r="I176" s="40"/>
      <c r="J176" s="2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28"/>
      <c r="B177" s="4"/>
      <c r="C177" s="6"/>
      <c r="D177" s="38"/>
      <c r="E177" s="39"/>
      <c r="F177" s="40"/>
      <c r="G177" s="40"/>
      <c r="H177" s="40"/>
      <c r="I177" s="40"/>
      <c r="J177" s="2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5.75" customHeight="1">
      <c r="A178" s="28"/>
      <c r="B178" s="4"/>
      <c r="C178" s="6"/>
      <c r="D178" s="38"/>
      <c r="E178" s="39"/>
      <c r="F178" s="40"/>
      <c r="G178" s="40"/>
      <c r="H178" s="40"/>
      <c r="I178" s="40"/>
      <c r="J178" s="2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5.75" customHeight="1">
      <c r="A179" s="28"/>
      <c r="B179" s="4"/>
      <c r="C179" s="6"/>
      <c r="D179" s="38"/>
      <c r="E179" s="39"/>
      <c r="F179" s="40"/>
      <c r="G179" s="40"/>
      <c r="H179" s="40"/>
      <c r="I179" s="40"/>
      <c r="J179" s="2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5.75" customHeight="1">
      <c r="A180" s="28"/>
      <c r="B180" s="4"/>
      <c r="C180" s="6"/>
      <c r="D180" s="38"/>
      <c r="E180" s="39"/>
      <c r="F180" s="40"/>
      <c r="G180" s="40"/>
      <c r="H180" s="40"/>
      <c r="I180" s="40"/>
      <c r="J180" s="2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28"/>
      <c r="B181" s="4"/>
      <c r="C181" s="6"/>
      <c r="D181" s="38"/>
      <c r="E181" s="39"/>
      <c r="F181" s="40"/>
      <c r="G181" s="40"/>
      <c r="H181" s="40"/>
      <c r="I181" s="40"/>
      <c r="J181" s="2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5.75" customHeight="1">
      <c r="A182" s="28"/>
      <c r="B182" s="4"/>
      <c r="C182" s="6"/>
      <c r="D182" s="38"/>
      <c r="E182" s="39"/>
      <c r="F182" s="40"/>
      <c r="G182" s="40"/>
      <c r="H182" s="40"/>
      <c r="I182" s="40"/>
      <c r="J182" s="2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5.75" customHeight="1">
      <c r="A183" s="28"/>
      <c r="B183" s="4"/>
      <c r="C183" s="6"/>
      <c r="D183" s="38"/>
      <c r="E183" s="39"/>
      <c r="F183" s="40"/>
      <c r="G183" s="40"/>
      <c r="H183" s="40"/>
      <c r="I183" s="40"/>
      <c r="J183" s="2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5.75" customHeight="1">
      <c r="A184" s="28"/>
      <c r="B184" s="4"/>
      <c r="C184" s="6"/>
      <c r="D184" s="38"/>
      <c r="E184" s="39"/>
      <c r="F184" s="40"/>
      <c r="G184" s="40"/>
      <c r="H184" s="40"/>
      <c r="I184" s="40"/>
      <c r="J184" s="2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5.75" customHeight="1">
      <c r="A185" s="28"/>
      <c r="B185" s="4"/>
      <c r="C185" s="6"/>
      <c r="D185" s="38"/>
      <c r="E185" s="39"/>
      <c r="F185" s="40"/>
      <c r="G185" s="40"/>
      <c r="H185" s="40"/>
      <c r="I185" s="40"/>
      <c r="J185" s="2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5.75" customHeight="1">
      <c r="A186" s="28"/>
      <c r="B186" s="4"/>
      <c r="C186" s="6"/>
      <c r="D186" s="38"/>
      <c r="E186" s="39"/>
      <c r="F186" s="40"/>
      <c r="G186" s="40"/>
      <c r="H186" s="40"/>
      <c r="I186" s="40"/>
      <c r="J186" s="2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5.75" customHeight="1">
      <c r="A187" s="28"/>
      <c r="B187" s="4"/>
      <c r="C187" s="6"/>
      <c r="D187" s="38"/>
      <c r="E187" s="39"/>
      <c r="F187" s="40"/>
      <c r="G187" s="40"/>
      <c r="H187" s="40"/>
      <c r="I187" s="40"/>
      <c r="J187" s="2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5.75" customHeight="1">
      <c r="A188" s="28"/>
      <c r="B188" s="4"/>
      <c r="C188" s="6"/>
      <c r="D188" s="38"/>
      <c r="E188" s="39"/>
      <c r="F188" s="40"/>
      <c r="G188" s="40"/>
      <c r="H188" s="40"/>
      <c r="I188" s="40"/>
      <c r="J188" s="2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28"/>
      <c r="B189" s="4"/>
      <c r="C189" s="6"/>
      <c r="D189" s="38"/>
      <c r="E189" s="39"/>
      <c r="F189" s="40"/>
      <c r="G189" s="40"/>
      <c r="H189" s="40"/>
      <c r="I189" s="40"/>
      <c r="J189" s="2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5.75" customHeight="1">
      <c r="A190" s="28"/>
      <c r="B190" s="4"/>
      <c r="C190" s="6"/>
      <c r="D190" s="38"/>
      <c r="E190" s="39"/>
      <c r="F190" s="40"/>
      <c r="G190" s="40"/>
      <c r="H190" s="40"/>
      <c r="I190" s="40"/>
      <c r="J190" s="2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5.75" customHeight="1">
      <c r="A191" s="28"/>
      <c r="B191" s="4"/>
      <c r="C191" s="6"/>
      <c r="D191" s="38"/>
      <c r="E191" s="39"/>
      <c r="F191" s="40"/>
      <c r="G191" s="40"/>
      <c r="H191" s="40"/>
      <c r="I191" s="40"/>
      <c r="J191" s="2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5.75" customHeight="1">
      <c r="A192" s="28"/>
      <c r="B192" s="4"/>
      <c r="C192" s="6"/>
      <c r="D192" s="38"/>
      <c r="E192" s="39"/>
      <c r="F192" s="40"/>
      <c r="G192" s="40"/>
      <c r="H192" s="40"/>
      <c r="I192" s="40"/>
      <c r="J192" s="2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5.75" customHeight="1">
      <c r="A193" s="28"/>
      <c r="B193" s="4"/>
      <c r="C193" s="6"/>
      <c r="D193" s="38"/>
      <c r="E193" s="39"/>
      <c r="F193" s="40"/>
      <c r="G193" s="40"/>
      <c r="H193" s="40"/>
      <c r="I193" s="40"/>
      <c r="J193" s="2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5.75" customHeight="1">
      <c r="A194" s="28"/>
      <c r="B194" s="4"/>
      <c r="C194" s="6"/>
      <c r="D194" s="38"/>
      <c r="E194" s="39"/>
      <c r="F194" s="40"/>
      <c r="G194" s="40"/>
      <c r="H194" s="40"/>
      <c r="I194" s="40"/>
      <c r="J194" s="2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5.75" customHeight="1">
      <c r="A195" s="28"/>
      <c r="B195" s="4"/>
      <c r="C195" s="6"/>
      <c r="D195" s="38"/>
      <c r="E195" s="39"/>
      <c r="F195" s="40"/>
      <c r="G195" s="40"/>
      <c r="H195" s="40"/>
      <c r="I195" s="40"/>
      <c r="J195" s="2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5.75" customHeight="1">
      <c r="A196" s="28"/>
      <c r="B196" s="4"/>
      <c r="C196" s="6"/>
      <c r="D196" s="38"/>
      <c r="E196" s="39"/>
      <c r="F196" s="40"/>
      <c r="G196" s="40"/>
      <c r="H196" s="40"/>
      <c r="I196" s="40"/>
      <c r="J196" s="2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5.75" customHeight="1">
      <c r="A197" s="28"/>
      <c r="B197" s="4"/>
      <c r="C197" s="6"/>
      <c r="D197" s="38"/>
      <c r="E197" s="39"/>
      <c r="F197" s="40"/>
      <c r="G197" s="40"/>
      <c r="H197" s="40"/>
      <c r="I197" s="40"/>
      <c r="J197" s="2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28"/>
      <c r="B198" s="4"/>
      <c r="C198" s="6"/>
      <c r="D198" s="38"/>
      <c r="E198" s="39"/>
      <c r="F198" s="40"/>
      <c r="G198" s="40"/>
      <c r="H198" s="40"/>
      <c r="I198" s="40"/>
      <c r="J198" s="2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5.75" customHeight="1">
      <c r="A199" s="28"/>
      <c r="B199" s="4"/>
      <c r="C199" s="6"/>
      <c r="D199" s="38"/>
      <c r="E199" s="39"/>
      <c r="F199" s="40"/>
      <c r="G199" s="40"/>
      <c r="H199" s="40"/>
      <c r="I199" s="40"/>
      <c r="J199" s="2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5.75" customHeight="1">
      <c r="A200" s="28"/>
      <c r="B200" s="4"/>
      <c r="C200" s="6"/>
      <c r="D200" s="38"/>
      <c r="E200" s="39"/>
      <c r="F200" s="40"/>
      <c r="G200" s="40"/>
      <c r="H200" s="40"/>
      <c r="I200" s="40"/>
      <c r="J200" s="2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5.75" customHeight="1">
      <c r="A201" s="28"/>
      <c r="B201" s="4"/>
      <c r="C201" s="6"/>
      <c r="D201" s="38"/>
      <c r="E201" s="39"/>
      <c r="F201" s="40"/>
      <c r="G201" s="40"/>
      <c r="H201" s="40"/>
      <c r="I201" s="40"/>
      <c r="J201" s="2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5.75" customHeight="1">
      <c r="A202" s="28"/>
      <c r="B202" s="4"/>
      <c r="C202" s="6"/>
      <c r="D202" s="38"/>
      <c r="E202" s="39"/>
      <c r="F202" s="40"/>
      <c r="G202" s="40"/>
      <c r="H202" s="40"/>
      <c r="I202" s="40"/>
      <c r="J202" s="2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5.75" customHeight="1">
      <c r="A203" s="28"/>
      <c r="B203" s="4"/>
      <c r="C203" s="6"/>
      <c r="D203" s="38"/>
      <c r="E203" s="39"/>
      <c r="F203" s="40"/>
      <c r="G203" s="40"/>
      <c r="H203" s="40"/>
      <c r="I203" s="40"/>
      <c r="J203" s="2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5.75" customHeight="1">
      <c r="A204" s="28"/>
      <c r="B204" s="4"/>
      <c r="C204" s="6"/>
      <c r="D204" s="38"/>
      <c r="E204" s="39"/>
      <c r="F204" s="40"/>
      <c r="G204" s="40"/>
      <c r="H204" s="40"/>
      <c r="I204" s="40"/>
      <c r="J204" s="2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5.75" customHeight="1">
      <c r="A205" s="28"/>
      <c r="B205" s="4"/>
      <c r="C205" s="6"/>
      <c r="D205" s="38"/>
      <c r="E205" s="39"/>
      <c r="F205" s="40"/>
      <c r="G205" s="40"/>
      <c r="H205" s="40"/>
      <c r="I205" s="40"/>
      <c r="J205" s="2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5.75" customHeight="1">
      <c r="A206" s="28"/>
      <c r="B206" s="4"/>
      <c r="C206" s="6"/>
      <c r="D206" s="38"/>
      <c r="E206" s="39"/>
      <c r="F206" s="40"/>
      <c r="G206" s="40"/>
      <c r="H206" s="40"/>
      <c r="I206" s="40"/>
      <c r="J206" s="2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5.75" customHeight="1">
      <c r="A207" s="28"/>
      <c r="B207" s="4"/>
      <c r="C207" s="6"/>
      <c r="D207" s="38"/>
      <c r="E207" s="39"/>
      <c r="F207" s="40"/>
      <c r="G207" s="40"/>
      <c r="H207" s="40"/>
      <c r="I207" s="40"/>
      <c r="J207" s="2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28"/>
      <c r="B208" s="4"/>
      <c r="C208" s="6"/>
      <c r="D208" s="38"/>
      <c r="E208" s="39"/>
      <c r="F208" s="40"/>
      <c r="G208" s="40"/>
      <c r="H208" s="40"/>
      <c r="I208" s="40"/>
      <c r="J208" s="2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5.75" customHeight="1">
      <c r="A209" s="28"/>
      <c r="B209" s="4"/>
      <c r="C209" s="6"/>
      <c r="D209" s="38"/>
      <c r="E209" s="39"/>
      <c r="F209" s="40"/>
      <c r="G209" s="40"/>
      <c r="H209" s="40"/>
      <c r="I209" s="40"/>
      <c r="J209" s="2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5.75" customHeight="1">
      <c r="A210" s="28"/>
      <c r="B210" s="4"/>
      <c r="C210" s="6"/>
      <c r="D210" s="38"/>
      <c r="E210" s="39"/>
      <c r="F210" s="40"/>
      <c r="G210" s="40"/>
      <c r="H210" s="40"/>
      <c r="I210" s="40"/>
      <c r="J210" s="2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28"/>
      <c r="B211" s="4"/>
      <c r="C211" s="6"/>
      <c r="D211" s="38"/>
      <c r="E211" s="39"/>
      <c r="F211" s="40"/>
      <c r="G211" s="40"/>
      <c r="H211" s="40"/>
      <c r="I211" s="40"/>
      <c r="J211" s="2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5.75" customHeight="1">
      <c r="A212" s="28"/>
      <c r="B212" s="4"/>
      <c r="C212" s="6"/>
      <c r="D212" s="38"/>
      <c r="E212" s="39"/>
      <c r="F212" s="40"/>
      <c r="G212" s="40"/>
      <c r="H212" s="40"/>
      <c r="I212" s="40"/>
      <c r="J212" s="2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5.75" customHeight="1">
      <c r="A213" s="28"/>
      <c r="B213" s="4"/>
      <c r="C213" s="6"/>
      <c r="D213" s="38"/>
      <c r="E213" s="39"/>
      <c r="F213" s="40"/>
      <c r="G213" s="40"/>
      <c r="H213" s="40"/>
      <c r="I213" s="40"/>
      <c r="J213" s="2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5.75" customHeight="1">
      <c r="A214" s="28"/>
      <c r="B214" s="4"/>
      <c r="C214" s="6"/>
      <c r="D214" s="38"/>
      <c r="E214" s="39"/>
      <c r="F214" s="40"/>
      <c r="G214" s="40"/>
      <c r="H214" s="40"/>
      <c r="I214" s="40"/>
      <c r="J214" s="2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5.75" customHeight="1">
      <c r="A215" s="28"/>
      <c r="B215" s="4"/>
      <c r="C215" s="6"/>
      <c r="D215" s="38"/>
      <c r="E215" s="39"/>
      <c r="F215" s="40"/>
      <c r="G215" s="40"/>
      <c r="H215" s="40"/>
      <c r="I215" s="40"/>
      <c r="J215" s="2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5.75" customHeight="1">
      <c r="A216" s="28"/>
      <c r="B216" s="4"/>
      <c r="C216" s="6"/>
      <c r="D216" s="38"/>
      <c r="E216" s="39"/>
      <c r="F216" s="40"/>
      <c r="G216" s="40"/>
      <c r="H216" s="40"/>
      <c r="I216" s="40"/>
      <c r="J216" s="2"/>
      <c r="K216" s="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5.75" customHeight="1">
      <c r="A217" s="28"/>
      <c r="B217" s="4"/>
      <c r="C217" s="6"/>
      <c r="D217" s="38"/>
      <c r="E217" s="39"/>
      <c r="F217" s="40"/>
      <c r="G217" s="40"/>
      <c r="H217" s="40"/>
      <c r="I217" s="40"/>
      <c r="J217" s="2"/>
      <c r="K217" s="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5.75" customHeight="1">
      <c r="A218" s="28"/>
      <c r="B218" s="4"/>
      <c r="C218" s="6"/>
      <c r="D218" s="38"/>
      <c r="E218" s="39"/>
      <c r="F218" s="40"/>
      <c r="G218" s="40"/>
      <c r="H218" s="40"/>
      <c r="I218" s="40"/>
      <c r="J218" s="2"/>
      <c r="K218" s="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5.75" customHeight="1">
      <c r="A219" s="28"/>
      <c r="E219" s="48"/>
      <c r="I219" s="40"/>
      <c r="J219" s="2"/>
      <c r="K219" s="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5.75" customHeight="1">
      <c r="A220" s="28"/>
      <c r="E220" s="48"/>
      <c r="I220" s="40"/>
      <c r="J220" s="2"/>
      <c r="K220" s="2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5.75" customHeight="1">
      <c r="E221" s="48"/>
      <c r="J221" s="24"/>
      <c r="K221" s="24"/>
    </row>
    <row r="222" ht="15.75" customHeight="1">
      <c r="E222" s="48"/>
      <c r="J222" s="24"/>
      <c r="K222" s="24"/>
    </row>
    <row r="223" ht="15.75" customHeight="1">
      <c r="E223" s="48"/>
      <c r="J223" s="24"/>
      <c r="K223" s="24"/>
    </row>
    <row r="224" ht="15.75" customHeight="1">
      <c r="E224" s="48"/>
      <c r="J224" s="24"/>
      <c r="K224" s="24"/>
    </row>
    <row r="225" ht="15.75" customHeight="1">
      <c r="E225" s="48"/>
      <c r="J225" s="24"/>
      <c r="K225" s="24"/>
    </row>
    <row r="226" ht="15.75" customHeight="1">
      <c r="E226" s="48"/>
      <c r="J226" s="24"/>
      <c r="K226" s="24"/>
    </row>
    <row r="227" ht="15.75" customHeight="1">
      <c r="E227" s="48"/>
      <c r="J227" s="24"/>
      <c r="K227" s="24"/>
    </row>
    <row r="228" ht="15.75" customHeight="1">
      <c r="E228" s="48"/>
      <c r="J228" s="24"/>
      <c r="K228" s="24"/>
    </row>
    <row r="229" ht="15.75" customHeight="1">
      <c r="E229" s="48"/>
      <c r="J229" s="24"/>
      <c r="K229" s="24"/>
    </row>
    <row r="230" ht="15.75" customHeight="1">
      <c r="E230" s="48"/>
      <c r="J230" s="24"/>
      <c r="K230" s="24"/>
    </row>
    <row r="231" ht="15.75" customHeight="1">
      <c r="E231" s="48"/>
      <c r="J231" s="24"/>
      <c r="K231" s="24"/>
    </row>
    <row r="232" ht="15.75" customHeight="1">
      <c r="E232" s="48"/>
      <c r="J232" s="24"/>
      <c r="K232" s="24"/>
    </row>
    <row r="233" ht="15.75" customHeight="1">
      <c r="E233" s="48"/>
      <c r="J233" s="24"/>
      <c r="K233" s="24"/>
    </row>
    <row r="234" ht="15.75" customHeight="1">
      <c r="E234" s="48"/>
      <c r="J234" s="24"/>
      <c r="K234" s="24"/>
    </row>
    <row r="235" ht="15.75" customHeight="1">
      <c r="E235" s="48"/>
      <c r="J235" s="24"/>
      <c r="K235" s="24"/>
    </row>
    <row r="236" ht="15.75" customHeight="1">
      <c r="E236" s="48"/>
      <c r="J236" s="24"/>
      <c r="K236" s="24"/>
    </row>
    <row r="237" ht="15.75" customHeight="1">
      <c r="E237" s="48"/>
      <c r="J237" s="24"/>
      <c r="K237" s="24"/>
    </row>
    <row r="238" ht="15.75" customHeight="1">
      <c r="E238" s="48"/>
      <c r="J238" s="24"/>
      <c r="K238" s="24"/>
    </row>
    <row r="239" ht="15.75" customHeight="1">
      <c r="E239" s="48"/>
      <c r="J239" s="24"/>
      <c r="K239" s="24"/>
    </row>
    <row r="240" ht="15.75" customHeight="1">
      <c r="E240" s="48"/>
      <c r="J240" s="24"/>
      <c r="K240" s="24"/>
    </row>
    <row r="241" ht="15.75" customHeight="1">
      <c r="E241" s="48"/>
      <c r="J241" s="24"/>
      <c r="K241" s="24"/>
    </row>
    <row r="242" ht="15.75" customHeight="1">
      <c r="E242" s="48"/>
      <c r="J242" s="24"/>
      <c r="K242" s="24"/>
    </row>
    <row r="243" ht="15.75" customHeight="1">
      <c r="E243" s="48"/>
      <c r="J243" s="24"/>
      <c r="K243" s="24"/>
    </row>
    <row r="244" ht="15.75" customHeight="1">
      <c r="E244" s="48"/>
      <c r="J244" s="24"/>
      <c r="K244" s="24"/>
    </row>
    <row r="245" ht="15.75" customHeight="1">
      <c r="E245" s="48"/>
      <c r="J245" s="24"/>
      <c r="K245" s="24"/>
    </row>
    <row r="246" ht="15.75" customHeight="1">
      <c r="E246" s="48"/>
      <c r="J246" s="24"/>
      <c r="K246" s="24"/>
    </row>
    <row r="247" ht="15.75" customHeight="1">
      <c r="E247" s="48"/>
      <c r="J247" s="24"/>
      <c r="K247" s="24"/>
    </row>
    <row r="248" ht="15.75" customHeight="1">
      <c r="E248" s="48"/>
      <c r="J248" s="24"/>
      <c r="K248" s="24"/>
    </row>
    <row r="249" ht="15.75" customHeight="1">
      <c r="E249" s="48"/>
      <c r="J249" s="24"/>
      <c r="K249" s="24"/>
    </row>
    <row r="250" ht="15.75" customHeight="1">
      <c r="E250" s="48"/>
      <c r="J250" s="24"/>
      <c r="K250" s="24"/>
    </row>
    <row r="251" ht="15.75" customHeight="1">
      <c r="E251" s="48"/>
      <c r="J251" s="24"/>
      <c r="K251" s="24"/>
    </row>
    <row r="252" ht="15.75" customHeight="1">
      <c r="E252" s="48"/>
      <c r="J252" s="24"/>
      <c r="K252" s="24"/>
    </row>
    <row r="253" ht="15.75" customHeight="1">
      <c r="E253" s="48"/>
      <c r="J253" s="24"/>
      <c r="K253" s="24"/>
    </row>
    <row r="254" ht="15.75" customHeight="1">
      <c r="E254" s="48"/>
      <c r="J254" s="24"/>
      <c r="K254" s="24"/>
    </row>
    <row r="255" ht="15.75" customHeight="1">
      <c r="E255" s="48"/>
      <c r="J255" s="24"/>
      <c r="K255" s="24"/>
    </row>
    <row r="256" ht="15.75" customHeight="1">
      <c r="E256" s="48"/>
      <c r="J256" s="24"/>
      <c r="K256" s="24"/>
    </row>
    <row r="257" ht="15.75" customHeight="1">
      <c r="E257" s="48"/>
      <c r="J257" s="24"/>
      <c r="K257" s="24"/>
    </row>
    <row r="258" ht="15.75" customHeight="1">
      <c r="E258" s="48"/>
      <c r="J258" s="24"/>
      <c r="K258" s="24"/>
    </row>
    <row r="259" ht="15.75" customHeight="1">
      <c r="E259" s="48"/>
      <c r="J259" s="24"/>
      <c r="K259" s="24"/>
    </row>
    <row r="260" ht="15.75" customHeight="1">
      <c r="E260" s="48"/>
      <c r="J260" s="24"/>
      <c r="K260" s="24"/>
    </row>
    <row r="261" ht="15.75" customHeight="1">
      <c r="E261" s="48"/>
      <c r="J261" s="24"/>
      <c r="K261" s="24"/>
    </row>
    <row r="262" ht="15.75" customHeight="1">
      <c r="E262" s="48"/>
      <c r="J262" s="24"/>
      <c r="K262" s="24"/>
    </row>
    <row r="263" ht="15.75" customHeight="1">
      <c r="E263" s="48"/>
      <c r="J263" s="24"/>
      <c r="K263" s="24"/>
    </row>
    <row r="264" ht="15.75" customHeight="1">
      <c r="E264" s="48"/>
      <c r="J264" s="24"/>
      <c r="K264" s="24"/>
    </row>
    <row r="265" ht="15.75" customHeight="1">
      <c r="E265" s="48"/>
      <c r="J265" s="24"/>
      <c r="K265" s="24"/>
    </row>
    <row r="266" ht="15.75" customHeight="1">
      <c r="E266" s="48"/>
      <c r="J266" s="24"/>
      <c r="K266" s="24"/>
    </row>
    <row r="267" ht="15.75" customHeight="1">
      <c r="E267" s="48"/>
      <c r="J267" s="24"/>
      <c r="K267" s="24"/>
    </row>
    <row r="268" ht="15.75" customHeight="1">
      <c r="E268" s="48"/>
      <c r="J268" s="24"/>
      <c r="K268" s="24"/>
    </row>
    <row r="269" ht="15.75" customHeight="1">
      <c r="E269" s="48"/>
      <c r="J269" s="24"/>
      <c r="K269" s="24"/>
    </row>
    <row r="270" ht="15.75" customHeight="1">
      <c r="E270" s="48"/>
      <c r="J270" s="24"/>
      <c r="K270" s="24"/>
    </row>
    <row r="271" ht="15.75" customHeight="1">
      <c r="E271" s="48"/>
      <c r="J271" s="24"/>
      <c r="K271" s="24"/>
    </row>
    <row r="272" ht="15.75" customHeight="1">
      <c r="E272" s="48"/>
      <c r="J272" s="24"/>
      <c r="K272" s="24"/>
    </row>
    <row r="273" ht="15.75" customHeight="1">
      <c r="E273" s="48"/>
      <c r="J273" s="24"/>
      <c r="K273" s="24"/>
    </row>
    <row r="274" ht="15.75" customHeight="1">
      <c r="E274" s="48"/>
      <c r="J274" s="24"/>
      <c r="K274" s="24"/>
    </row>
    <row r="275" ht="15.75" customHeight="1">
      <c r="E275" s="48"/>
      <c r="J275" s="24"/>
      <c r="K275" s="24"/>
    </row>
    <row r="276" ht="15.75" customHeight="1">
      <c r="E276" s="48"/>
      <c r="J276" s="24"/>
      <c r="K276" s="24"/>
    </row>
    <row r="277" ht="15.75" customHeight="1">
      <c r="E277" s="48"/>
      <c r="J277" s="24"/>
      <c r="K277" s="24"/>
    </row>
    <row r="278" ht="15.75" customHeight="1">
      <c r="E278" s="48"/>
      <c r="J278" s="24"/>
      <c r="K278" s="24"/>
    </row>
    <row r="279" ht="15.75" customHeight="1">
      <c r="E279" s="48"/>
      <c r="J279" s="24"/>
      <c r="K279" s="24"/>
    </row>
    <row r="280" ht="15.75" customHeight="1">
      <c r="E280" s="48"/>
      <c r="J280" s="24"/>
      <c r="K280" s="24"/>
    </row>
    <row r="281" ht="15.75" customHeight="1">
      <c r="E281" s="48"/>
      <c r="J281" s="24"/>
      <c r="K281" s="24"/>
    </row>
    <row r="282" ht="15.75" customHeight="1">
      <c r="E282" s="48"/>
      <c r="J282" s="24"/>
      <c r="K282" s="24"/>
    </row>
    <row r="283" ht="15.75" customHeight="1">
      <c r="E283" s="48"/>
      <c r="J283" s="24"/>
      <c r="K283" s="24"/>
    </row>
    <row r="284" ht="15.75" customHeight="1">
      <c r="E284" s="48"/>
      <c r="J284" s="24"/>
      <c r="K284" s="24"/>
    </row>
    <row r="285" ht="15.75" customHeight="1">
      <c r="E285" s="48"/>
      <c r="J285" s="24"/>
      <c r="K285" s="24"/>
    </row>
    <row r="286" ht="15.75" customHeight="1">
      <c r="E286" s="48"/>
      <c r="J286" s="24"/>
      <c r="K286" s="24"/>
    </row>
    <row r="287" ht="15.75" customHeight="1">
      <c r="E287" s="48"/>
      <c r="J287" s="24"/>
      <c r="K287" s="24"/>
    </row>
    <row r="288" ht="15.75" customHeight="1">
      <c r="E288" s="48"/>
      <c r="J288" s="24"/>
      <c r="K288" s="24"/>
    </row>
    <row r="289" ht="15.75" customHeight="1">
      <c r="E289" s="48"/>
      <c r="J289" s="24"/>
      <c r="K289" s="24"/>
    </row>
    <row r="290" ht="15.75" customHeight="1">
      <c r="E290" s="48"/>
      <c r="J290" s="24"/>
      <c r="K290" s="24"/>
    </row>
    <row r="291" ht="15.75" customHeight="1">
      <c r="E291" s="48"/>
      <c r="J291" s="24"/>
      <c r="K291" s="24"/>
    </row>
    <row r="292" ht="15.75" customHeight="1">
      <c r="E292" s="48"/>
      <c r="J292" s="24"/>
      <c r="K292" s="24"/>
    </row>
    <row r="293" ht="15.75" customHeight="1">
      <c r="E293" s="48"/>
      <c r="J293" s="24"/>
      <c r="K293" s="24"/>
    </row>
    <row r="294" ht="15.75" customHeight="1">
      <c r="E294" s="48"/>
      <c r="J294" s="24"/>
      <c r="K294" s="24"/>
    </row>
    <row r="295" ht="15.75" customHeight="1">
      <c r="E295" s="48"/>
      <c r="J295" s="24"/>
      <c r="K295" s="24"/>
    </row>
    <row r="296" ht="15.75" customHeight="1">
      <c r="E296" s="48"/>
      <c r="J296" s="24"/>
      <c r="K296" s="24"/>
    </row>
    <row r="297" ht="15.75" customHeight="1">
      <c r="E297" s="48"/>
      <c r="J297" s="24"/>
      <c r="K297" s="24"/>
    </row>
    <row r="298" ht="15.75" customHeight="1">
      <c r="E298" s="48"/>
      <c r="J298" s="24"/>
      <c r="K298" s="24"/>
    </row>
    <row r="299" ht="15.75" customHeight="1">
      <c r="E299" s="48"/>
      <c r="J299" s="24"/>
      <c r="K299" s="24"/>
    </row>
    <row r="300" ht="15.75" customHeight="1">
      <c r="E300" s="48"/>
      <c r="J300" s="24"/>
      <c r="K300" s="24"/>
    </row>
    <row r="301" ht="15.75" customHeight="1">
      <c r="E301" s="48"/>
      <c r="J301" s="24"/>
      <c r="K301" s="24"/>
    </row>
    <row r="302" ht="15.75" customHeight="1">
      <c r="E302" s="48"/>
      <c r="J302" s="24"/>
      <c r="K302" s="24"/>
    </row>
    <row r="303" ht="15.75" customHeight="1">
      <c r="E303" s="48"/>
      <c r="J303" s="24"/>
      <c r="K303" s="24"/>
    </row>
    <row r="304" ht="15.75" customHeight="1">
      <c r="E304" s="48"/>
      <c r="J304" s="24"/>
      <c r="K304" s="24"/>
    </row>
    <row r="305" ht="15.75" customHeight="1">
      <c r="E305" s="48"/>
      <c r="J305" s="24"/>
      <c r="K305" s="24"/>
    </row>
    <row r="306" ht="15.75" customHeight="1">
      <c r="E306" s="48"/>
      <c r="J306" s="24"/>
      <c r="K306" s="24"/>
    </row>
    <row r="307" ht="15.75" customHeight="1">
      <c r="E307" s="48"/>
      <c r="J307" s="24"/>
      <c r="K307" s="24"/>
    </row>
    <row r="308" ht="15.75" customHeight="1">
      <c r="E308" s="48"/>
      <c r="J308" s="24"/>
      <c r="K308" s="24"/>
    </row>
    <row r="309" ht="15.75" customHeight="1">
      <c r="E309" s="48"/>
      <c r="J309" s="24"/>
      <c r="K309" s="24"/>
    </row>
    <row r="310" ht="15.75" customHeight="1">
      <c r="E310" s="48"/>
      <c r="J310" s="24"/>
      <c r="K310" s="24"/>
    </row>
    <row r="311" ht="15.75" customHeight="1">
      <c r="E311" s="48"/>
      <c r="J311" s="24"/>
      <c r="K311" s="24"/>
    </row>
    <row r="312" ht="15.75" customHeight="1">
      <c r="E312" s="48"/>
      <c r="J312" s="24"/>
      <c r="K312" s="24"/>
    </row>
    <row r="313" ht="15.75" customHeight="1">
      <c r="E313" s="48"/>
      <c r="J313" s="24"/>
      <c r="K313" s="24"/>
    </row>
    <row r="314" ht="15.75" customHeight="1">
      <c r="E314" s="48"/>
      <c r="J314" s="24"/>
      <c r="K314" s="24"/>
    </row>
    <row r="315" ht="15.75" customHeight="1">
      <c r="E315" s="48"/>
      <c r="J315" s="24"/>
      <c r="K315" s="24"/>
    </row>
    <row r="316" ht="15.75" customHeight="1">
      <c r="E316" s="48"/>
      <c r="J316" s="24"/>
      <c r="K316" s="24"/>
    </row>
    <row r="317" ht="15.75" customHeight="1">
      <c r="E317" s="48"/>
      <c r="J317" s="24"/>
      <c r="K317" s="24"/>
    </row>
    <row r="318" ht="15.75" customHeight="1">
      <c r="E318" s="48"/>
      <c r="J318" s="24"/>
      <c r="K318" s="24"/>
    </row>
    <row r="319" ht="15.75" customHeight="1">
      <c r="E319" s="48"/>
      <c r="J319" s="24"/>
      <c r="K319" s="24"/>
    </row>
    <row r="320" ht="15.75" customHeight="1">
      <c r="E320" s="48"/>
      <c r="J320" s="24"/>
      <c r="K320" s="24"/>
    </row>
    <row r="321" ht="15.75" customHeight="1">
      <c r="E321" s="48"/>
      <c r="J321" s="24"/>
      <c r="K321" s="24"/>
    </row>
    <row r="322" ht="15.75" customHeight="1">
      <c r="E322" s="48"/>
      <c r="J322" s="24"/>
      <c r="K322" s="24"/>
    </row>
    <row r="323" ht="15.75" customHeight="1">
      <c r="E323" s="48"/>
      <c r="J323" s="24"/>
      <c r="K323" s="24"/>
    </row>
    <row r="324" ht="15.75" customHeight="1">
      <c r="E324" s="48"/>
      <c r="J324" s="24"/>
      <c r="K324" s="24"/>
    </row>
    <row r="325" ht="15.75" customHeight="1">
      <c r="E325" s="48"/>
      <c r="J325" s="24"/>
      <c r="K325" s="24"/>
    </row>
    <row r="326" ht="15.75" customHeight="1">
      <c r="E326" s="48"/>
      <c r="J326" s="24"/>
      <c r="K326" s="24"/>
    </row>
    <row r="327" ht="15.75" customHeight="1">
      <c r="E327" s="48"/>
      <c r="J327" s="24"/>
      <c r="K327" s="24"/>
    </row>
    <row r="328" ht="15.75" customHeight="1">
      <c r="E328" s="48"/>
      <c r="J328" s="24"/>
      <c r="K328" s="24"/>
    </row>
    <row r="329" ht="15.75" customHeight="1">
      <c r="E329" s="48"/>
      <c r="J329" s="24"/>
      <c r="K329" s="24"/>
    </row>
    <row r="330" ht="15.75" customHeight="1">
      <c r="E330" s="48"/>
      <c r="J330" s="24"/>
      <c r="K330" s="24"/>
    </row>
    <row r="331" ht="15.75" customHeight="1">
      <c r="E331" s="48"/>
      <c r="J331" s="24"/>
      <c r="K331" s="24"/>
    </row>
    <row r="332" ht="15.75" customHeight="1">
      <c r="E332" s="48"/>
      <c r="J332" s="24"/>
      <c r="K332" s="24"/>
    </row>
    <row r="333" ht="15.75" customHeight="1">
      <c r="E333" s="48"/>
      <c r="J333" s="24"/>
      <c r="K333" s="24"/>
    </row>
    <row r="334" ht="15.75" customHeight="1">
      <c r="E334" s="48"/>
      <c r="J334" s="24"/>
      <c r="K334" s="24"/>
    </row>
    <row r="335" ht="15.75" customHeight="1">
      <c r="E335" s="48"/>
      <c r="J335" s="24"/>
      <c r="K335" s="24"/>
    </row>
    <row r="336" ht="15.75" customHeight="1">
      <c r="E336" s="48"/>
      <c r="J336" s="24"/>
      <c r="K336" s="24"/>
    </row>
    <row r="337" ht="15.75" customHeight="1">
      <c r="E337" s="48"/>
      <c r="J337" s="24"/>
      <c r="K337" s="24"/>
    </row>
    <row r="338" ht="15.75" customHeight="1">
      <c r="E338" s="48"/>
      <c r="J338" s="24"/>
      <c r="K338" s="24"/>
    </row>
    <row r="339" ht="15.75" customHeight="1">
      <c r="E339" s="48"/>
      <c r="J339" s="24"/>
      <c r="K339" s="24"/>
    </row>
    <row r="340" ht="15.75" customHeight="1">
      <c r="E340" s="48"/>
      <c r="J340" s="24"/>
      <c r="K340" s="24"/>
    </row>
    <row r="341" ht="15.75" customHeight="1">
      <c r="E341" s="48"/>
      <c r="J341" s="24"/>
      <c r="K341" s="24"/>
    </row>
    <row r="342" ht="15.75" customHeight="1">
      <c r="E342" s="48"/>
      <c r="J342" s="24"/>
      <c r="K342" s="24"/>
    </row>
    <row r="343" ht="15.75" customHeight="1">
      <c r="E343" s="48"/>
      <c r="J343" s="24"/>
      <c r="K343" s="24"/>
    </row>
    <row r="344" ht="15.75" customHeight="1">
      <c r="E344" s="48"/>
      <c r="J344" s="24"/>
      <c r="K344" s="24"/>
    </row>
    <row r="345" ht="15.75" customHeight="1">
      <c r="E345" s="48"/>
      <c r="J345" s="24"/>
      <c r="K345" s="24"/>
    </row>
    <row r="346" ht="15.75" customHeight="1">
      <c r="E346" s="48"/>
      <c r="J346" s="24"/>
      <c r="K346" s="24"/>
    </row>
    <row r="347" ht="15.75" customHeight="1">
      <c r="E347" s="48"/>
      <c r="J347" s="24"/>
      <c r="K347" s="24"/>
    </row>
    <row r="348" ht="15.75" customHeight="1">
      <c r="E348" s="48"/>
      <c r="J348" s="24"/>
      <c r="K348" s="24"/>
    </row>
    <row r="349" ht="15.75" customHeight="1">
      <c r="E349" s="48"/>
      <c r="J349" s="24"/>
      <c r="K349" s="24"/>
    </row>
    <row r="350" ht="15.75" customHeight="1">
      <c r="E350" s="48"/>
      <c r="J350" s="24"/>
      <c r="K350" s="24"/>
    </row>
    <row r="351" ht="15.75" customHeight="1">
      <c r="E351" s="48"/>
      <c r="J351" s="24"/>
      <c r="K351" s="24"/>
    </row>
    <row r="352" ht="15.75" customHeight="1">
      <c r="E352" s="48"/>
      <c r="J352" s="24"/>
      <c r="K352" s="24"/>
    </row>
    <row r="353" ht="15.75" customHeight="1">
      <c r="E353" s="48"/>
      <c r="J353" s="24"/>
      <c r="K353" s="24"/>
    </row>
    <row r="354" ht="15.75" customHeight="1">
      <c r="E354" s="48"/>
      <c r="J354" s="24"/>
      <c r="K354" s="24"/>
    </row>
    <row r="355" ht="15.75" customHeight="1">
      <c r="E355" s="48"/>
      <c r="J355" s="24"/>
      <c r="K355" s="24"/>
    </row>
    <row r="356" ht="15.75" customHeight="1">
      <c r="E356" s="48"/>
      <c r="J356" s="24"/>
      <c r="K356" s="24"/>
    </row>
    <row r="357" ht="15.75" customHeight="1">
      <c r="E357" s="48"/>
      <c r="J357" s="24"/>
      <c r="K357" s="24"/>
    </row>
    <row r="358" ht="15.75" customHeight="1">
      <c r="E358" s="48"/>
      <c r="J358" s="24"/>
      <c r="K358" s="24"/>
    </row>
    <row r="359" ht="15.75" customHeight="1">
      <c r="E359" s="48"/>
      <c r="J359" s="24"/>
      <c r="K359" s="24"/>
    </row>
    <row r="360" ht="15.75" customHeight="1">
      <c r="E360" s="48"/>
      <c r="J360" s="24"/>
      <c r="K360" s="24"/>
    </row>
    <row r="361" ht="15.75" customHeight="1">
      <c r="E361" s="48"/>
      <c r="J361" s="24"/>
      <c r="K361" s="24"/>
    </row>
    <row r="362" ht="15.75" customHeight="1">
      <c r="E362" s="48"/>
      <c r="J362" s="24"/>
      <c r="K362" s="24"/>
    </row>
    <row r="363" ht="15.75" customHeight="1">
      <c r="E363" s="48"/>
      <c r="J363" s="24"/>
      <c r="K363" s="24"/>
    </row>
    <row r="364" ht="15.75" customHeight="1">
      <c r="E364" s="48"/>
      <c r="J364" s="24"/>
      <c r="K364" s="24"/>
    </row>
    <row r="365" ht="15.75" customHeight="1">
      <c r="E365" s="48"/>
      <c r="J365" s="24"/>
      <c r="K365" s="24"/>
    </row>
    <row r="366" ht="15.75" customHeight="1">
      <c r="E366" s="48"/>
      <c r="J366" s="24"/>
      <c r="K366" s="24"/>
    </row>
    <row r="367" ht="15.75" customHeight="1">
      <c r="E367" s="48"/>
      <c r="J367" s="24"/>
      <c r="K367" s="24"/>
    </row>
    <row r="368" ht="15.75" customHeight="1">
      <c r="E368" s="48"/>
      <c r="J368" s="24"/>
      <c r="K368" s="24"/>
    </row>
    <row r="369" ht="15.75" customHeight="1">
      <c r="E369" s="48"/>
      <c r="J369" s="24"/>
      <c r="K369" s="24"/>
    </row>
    <row r="370" ht="15.75" customHeight="1">
      <c r="E370" s="48"/>
      <c r="J370" s="24"/>
      <c r="K370" s="24"/>
    </row>
    <row r="371" ht="15.75" customHeight="1">
      <c r="E371" s="48"/>
      <c r="J371" s="24"/>
      <c r="K371" s="24"/>
    </row>
    <row r="372" ht="15.75" customHeight="1">
      <c r="E372" s="48"/>
      <c r="J372" s="24"/>
      <c r="K372" s="24"/>
    </row>
    <row r="373" ht="15.75" customHeight="1">
      <c r="E373" s="48"/>
      <c r="J373" s="24"/>
      <c r="K373" s="24"/>
    </row>
    <row r="374" ht="15.75" customHeight="1">
      <c r="E374" s="48"/>
      <c r="J374" s="24"/>
      <c r="K374" s="24"/>
    </row>
    <row r="375" ht="15.75" customHeight="1">
      <c r="E375" s="48"/>
      <c r="J375" s="24"/>
      <c r="K375" s="24"/>
    </row>
    <row r="376" ht="15.75" customHeight="1">
      <c r="E376" s="48"/>
      <c r="J376" s="24"/>
      <c r="K376" s="24"/>
    </row>
    <row r="377" ht="15.75" customHeight="1">
      <c r="E377" s="48"/>
      <c r="J377" s="24"/>
      <c r="K377" s="24"/>
    </row>
    <row r="378" ht="15.75" customHeight="1">
      <c r="E378" s="48"/>
      <c r="J378" s="24"/>
      <c r="K378" s="24"/>
    </row>
    <row r="379" ht="15.75" customHeight="1">
      <c r="E379" s="48"/>
      <c r="J379" s="24"/>
      <c r="K379" s="24"/>
    </row>
    <row r="380" ht="15.75" customHeight="1">
      <c r="E380" s="48"/>
      <c r="J380" s="24"/>
      <c r="K380" s="24"/>
    </row>
    <row r="381" ht="15.75" customHeight="1">
      <c r="E381" s="48"/>
      <c r="J381" s="24"/>
      <c r="K381" s="24"/>
    </row>
    <row r="382" ht="15.75" customHeight="1">
      <c r="E382" s="48"/>
      <c r="J382" s="24"/>
      <c r="K382" s="24"/>
    </row>
    <row r="383" ht="15.75" customHeight="1">
      <c r="E383" s="48"/>
      <c r="J383" s="24"/>
      <c r="K383" s="24"/>
    </row>
    <row r="384" ht="15.75" customHeight="1">
      <c r="E384" s="48"/>
      <c r="J384" s="24"/>
      <c r="K384" s="24"/>
    </row>
    <row r="385" ht="15.75" customHeight="1">
      <c r="E385" s="48"/>
      <c r="J385" s="24"/>
      <c r="K385" s="24"/>
    </row>
    <row r="386" ht="15.75" customHeight="1">
      <c r="E386" s="48"/>
      <c r="J386" s="24"/>
      <c r="K386" s="24"/>
    </row>
    <row r="387" ht="15.75" customHeight="1">
      <c r="E387" s="48"/>
      <c r="J387" s="24"/>
      <c r="K387" s="24"/>
    </row>
    <row r="388" ht="15.75" customHeight="1">
      <c r="E388" s="48"/>
      <c r="J388" s="24"/>
      <c r="K388" s="24"/>
    </row>
    <row r="389" ht="15.75" customHeight="1">
      <c r="E389" s="48"/>
      <c r="J389" s="24"/>
      <c r="K389" s="24"/>
    </row>
    <row r="390" ht="15.75" customHeight="1">
      <c r="E390" s="48"/>
      <c r="J390" s="24"/>
      <c r="K390" s="24"/>
    </row>
    <row r="391" ht="15.75" customHeight="1">
      <c r="E391" s="48"/>
      <c r="J391" s="24"/>
      <c r="K391" s="24"/>
    </row>
    <row r="392" ht="15.75" customHeight="1">
      <c r="E392" s="48"/>
      <c r="J392" s="24"/>
      <c r="K392" s="24"/>
    </row>
    <row r="393" ht="15.75" customHeight="1">
      <c r="E393" s="48"/>
      <c r="J393" s="24"/>
      <c r="K393" s="24"/>
    </row>
    <row r="394" ht="15.75" customHeight="1">
      <c r="E394" s="48"/>
      <c r="J394" s="24"/>
      <c r="K394" s="24"/>
    </row>
    <row r="395" ht="15.75" customHeight="1">
      <c r="E395" s="48"/>
      <c r="J395" s="24"/>
      <c r="K395" s="24"/>
    </row>
    <row r="396" ht="15.75" customHeight="1">
      <c r="E396" s="48"/>
      <c r="J396" s="24"/>
      <c r="K396" s="24"/>
    </row>
    <row r="397" ht="15.75" customHeight="1">
      <c r="E397" s="48"/>
      <c r="J397" s="24"/>
      <c r="K397" s="24"/>
    </row>
    <row r="398" ht="15.75" customHeight="1">
      <c r="E398" s="48"/>
      <c r="J398" s="24"/>
      <c r="K398" s="24"/>
    </row>
    <row r="399" ht="15.75" customHeight="1">
      <c r="E399" s="48"/>
      <c r="J399" s="24"/>
      <c r="K399" s="24"/>
    </row>
    <row r="400" ht="15.75" customHeight="1">
      <c r="E400" s="48"/>
      <c r="J400" s="24"/>
      <c r="K400" s="24"/>
    </row>
    <row r="401" ht="15.75" customHeight="1">
      <c r="E401" s="48"/>
      <c r="J401" s="24"/>
      <c r="K401" s="24"/>
    </row>
    <row r="402" ht="15.75" customHeight="1">
      <c r="E402" s="48"/>
      <c r="J402" s="24"/>
      <c r="K402" s="24"/>
    </row>
    <row r="403" ht="15.75" customHeight="1">
      <c r="E403" s="48"/>
      <c r="J403" s="24"/>
      <c r="K403" s="24"/>
    </row>
    <row r="404" ht="15.75" customHeight="1">
      <c r="E404" s="48"/>
      <c r="J404" s="24"/>
      <c r="K404" s="24"/>
    </row>
    <row r="405" ht="15.75" customHeight="1">
      <c r="E405" s="48"/>
      <c r="J405" s="24"/>
      <c r="K405" s="24"/>
    </row>
    <row r="406" ht="15.75" customHeight="1">
      <c r="E406" s="48"/>
      <c r="J406" s="24"/>
      <c r="K406" s="24"/>
    </row>
    <row r="407" ht="15.75" customHeight="1">
      <c r="E407" s="48"/>
      <c r="J407" s="24"/>
      <c r="K407" s="24"/>
    </row>
    <row r="408" ht="15.75" customHeight="1">
      <c r="E408" s="48"/>
      <c r="J408" s="24"/>
      <c r="K408" s="24"/>
    </row>
    <row r="409" ht="15.75" customHeight="1">
      <c r="E409" s="48"/>
      <c r="J409" s="24"/>
      <c r="K409" s="24"/>
    </row>
    <row r="410" ht="15.75" customHeight="1">
      <c r="E410" s="48"/>
      <c r="J410" s="24"/>
      <c r="K410" s="24"/>
    </row>
    <row r="411" ht="15.75" customHeight="1">
      <c r="E411" s="48"/>
      <c r="J411" s="24"/>
      <c r="K411" s="24"/>
    </row>
    <row r="412" ht="15.75" customHeight="1">
      <c r="E412" s="48"/>
      <c r="J412" s="24"/>
      <c r="K412" s="24"/>
    </row>
    <row r="413" ht="15.75" customHeight="1">
      <c r="E413" s="48"/>
      <c r="J413" s="24"/>
      <c r="K413" s="24"/>
    </row>
    <row r="414" ht="15.75" customHeight="1">
      <c r="E414" s="48"/>
      <c r="J414" s="24"/>
      <c r="K414" s="24"/>
    </row>
    <row r="415" ht="15.75" customHeight="1">
      <c r="E415" s="48"/>
      <c r="J415" s="24"/>
      <c r="K415" s="24"/>
    </row>
    <row r="416" ht="15.75" customHeight="1">
      <c r="E416" s="48"/>
      <c r="J416" s="24"/>
      <c r="K416" s="24"/>
    </row>
    <row r="417" ht="15.75" customHeight="1">
      <c r="E417" s="48"/>
      <c r="J417" s="24"/>
      <c r="K417" s="24"/>
    </row>
    <row r="418" ht="15.75" customHeight="1">
      <c r="E418" s="48"/>
      <c r="J418" s="24"/>
      <c r="K418" s="24"/>
    </row>
    <row r="419" ht="15.75" customHeight="1">
      <c r="E419" s="48"/>
      <c r="J419" s="24"/>
      <c r="K419" s="24"/>
    </row>
    <row r="420" ht="15.75" customHeight="1">
      <c r="E420" s="48"/>
      <c r="J420" s="24"/>
      <c r="K420" s="24"/>
    </row>
    <row r="421" ht="15.75" customHeight="1">
      <c r="E421" s="48"/>
      <c r="J421" s="24"/>
      <c r="K421" s="24"/>
    </row>
    <row r="422" ht="15.75" customHeight="1">
      <c r="E422" s="48"/>
      <c r="J422" s="24"/>
      <c r="K422" s="24"/>
    </row>
    <row r="423" ht="15.75" customHeight="1">
      <c r="E423" s="48"/>
      <c r="J423" s="24"/>
      <c r="K423" s="24"/>
    </row>
    <row r="424" ht="15.75" customHeight="1">
      <c r="E424" s="48"/>
      <c r="J424" s="24"/>
      <c r="K424" s="24"/>
    </row>
    <row r="425" ht="15.75" customHeight="1">
      <c r="E425" s="48"/>
      <c r="J425" s="24"/>
      <c r="K425" s="24"/>
    </row>
    <row r="426" ht="15.75" customHeight="1">
      <c r="E426" s="48"/>
      <c r="J426" s="24"/>
      <c r="K426" s="24"/>
    </row>
    <row r="427" ht="15.75" customHeight="1">
      <c r="E427" s="48"/>
      <c r="J427" s="24"/>
      <c r="K427" s="24"/>
    </row>
    <row r="428" ht="15.75" customHeight="1">
      <c r="E428" s="48"/>
      <c r="J428" s="24"/>
      <c r="K428" s="24"/>
    </row>
    <row r="429" ht="15.75" customHeight="1">
      <c r="E429" s="48"/>
      <c r="J429" s="24"/>
      <c r="K429" s="24"/>
    </row>
    <row r="430" ht="15.75" customHeight="1">
      <c r="E430" s="48"/>
      <c r="J430" s="24"/>
      <c r="K430" s="24"/>
    </row>
    <row r="431" ht="15.75" customHeight="1">
      <c r="E431" s="48"/>
      <c r="J431" s="24"/>
      <c r="K431" s="24"/>
    </row>
    <row r="432" ht="15.75" customHeight="1">
      <c r="E432" s="48"/>
      <c r="J432" s="24"/>
      <c r="K432" s="24"/>
    </row>
    <row r="433" ht="15.75" customHeight="1">
      <c r="E433" s="48"/>
      <c r="J433" s="24"/>
      <c r="K433" s="24"/>
    </row>
    <row r="434" ht="15.75" customHeight="1">
      <c r="E434" s="48"/>
      <c r="J434" s="24"/>
      <c r="K434" s="24"/>
    </row>
    <row r="435" ht="15.75" customHeight="1">
      <c r="E435" s="48"/>
      <c r="J435" s="24"/>
      <c r="K435" s="24"/>
    </row>
    <row r="436" ht="15.75" customHeight="1">
      <c r="E436" s="48"/>
      <c r="J436" s="24"/>
      <c r="K436" s="24"/>
    </row>
    <row r="437" ht="15.75" customHeight="1">
      <c r="E437" s="48"/>
      <c r="J437" s="24"/>
      <c r="K437" s="24"/>
    </row>
    <row r="438" ht="15.75" customHeight="1">
      <c r="E438" s="48"/>
      <c r="J438" s="24"/>
      <c r="K438" s="24"/>
    </row>
    <row r="439" ht="15.75" customHeight="1">
      <c r="E439" s="48"/>
      <c r="J439" s="24"/>
      <c r="K439" s="24"/>
    </row>
    <row r="440" ht="15.75" customHeight="1">
      <c r="E440" s="48"/>
      <c r="J440" s="24"/>
      <c r="K440" s="24"/>
    </row>
    <row r="441" ht="15.75" customHeight="1">
      <c r="E441" s="48"/>
      <c r="J441" s="24"/>
      <c r="K441" s="24"/>
    </row>
    <row r="442" ht="15.75" customHeight="1">
      <c r="E442" s="48"/>
      <c r="J442" s="24"/>
      <c r="K442" s="24"/>
    </row>
    <row r="443" ht="15.75" customHeight="1">
      <c r="E443" s="48"/>
      <c r="J443" s="24"/>
      <c r="K443" s="24"/>
    </row>
    <row r="444" ht="15.75" customHeight="1">
      <c r="E444" s="48"/>
      <c r="J444" s="24"/>
      <c r="K444" s="24"/>
    </row>
    <row r="445" ht="15.75" customHeight="1">
      <c r="E445" s="48"/>
      <c r="J445" s="24"/>
      <c r="K445" s="24"/>
    </row>
    <row r="446" ht="15.75" customHeight="1">
      <c r="E446" s="48"/>
      <c r="J446" s="24"/>
      <c r="K446" s="24"/>
    </row>
    <row r="447" ht="15.75" customHeight="1">
      <c r="E447" s="48"/>
      <c r="J447" s="24"/>
      <c r="K447" s="24"/>
    </row>
    <row r="448" ht="15.75" customHeight="1">
      <c r="E448" s="48"/>
      <c r="J448" s="24"/>
      <c r="K448" s="24"/>
    </row>
    <row r="449" ht="15.75" customHeight="1">
      <c r="E449" s="48"/>
      <c r="J449" s="24"/>
      <c r="K449" s="24"/>
    </row>
    <row r="450" ht="15.75" customHeight="1">
      <c r="E450" s="48"/>
      <c r="J450" s="24"/>
      <c r="K450" s="24"/>
    </row>
    <row r="451" ht="15.75" customHeight="1">
      <c r="E451" s="48"/>
      <c r="J451" s="24"/>
      <c r="K451" s="24"/>
    </row>
    <row r="452" ht="15.75" customHeight="1">
      <c r="E452" s="48"/>
      <c r="J452" s="24"/>
      <c r="K452" s="24"/>
    </row>
    <row r="453" ht="15.75" customHeight="1">
      <c r="E453" s="48"/>
      <c r="J453" s="24"/>
      <c r="K453" s="24"/>
    </row>
    <row r="454" ht="15.75" customHeight="1">
      <c r="E454" s="48"/>
      <c r="J454" s="24"/>
      <c r="K454" s="24"/>
    </row>
    <row r="455" ht="15.75" customHeight="1">
      <c r="E455" s="48"/>
      <c r="J455" s="24"/>
      <c r="K455" s="24"/>
    </row>
    <row r="456" ht="15.75" customHeight="1">
      <c r="E456" s="48"/>
      <c r="J456" s="24"/>
      <c r="K456" s="24"/>
    </row>
    <row r="457" ht="15.75" customHeight="1">
      <c r="E457" s="48"/>
      <c r="J457" s="24"/>
      <c r="K457" s="24"/>
    </row>
    <row r="458" ht="15.75" customHeight="1">
      <c r="E458" s="48"/>
      <c r="J458" s="24"/>
      <c r="K458" s="24"/>
    </row>
    <row r="459" ht="15.75" customHeight="1">
      <c r="E459" s="48"/>
      <c r="J459" s="24"/>
      <c r="K459" s="24"/>
    </row>
    <row r="460" ht="15.75" customHeight="1">
      <c r="E460" s="48"/>
      <c r="J460" s="24"/>
      <c r="K460" s="24"/>
    </row>
    <row r="461" ht="15.75" customHeight="1">
      <c r="E461" s="48"/>
      <c r="J461" s="24"/>
      <c r="K461" s="24"/>
    </row>
    <row r="462" ht="15.75" customHeight="1">
      <c r="E462" s="48"/>
      <c r="J462" s="24"/>
      <c r="K462" s="24"/>
    </row>
    <row r="463" ht="15.75" customHeight="1">
      <c r="E463" s="48"/>
      <c r="J463" s="24"/>
      <c r="K463" s="24"/>
    </row>
    <row r="464" ht="15.75" customHeight="1">
      <c r="E464" s="48"/>
      <c r="J464" s="24"/>
      <c r="K464" s="24"/>
    </row>
    <row r="465" ht="15.75" customHeight="1">
      <c r="E465" s="48"/>
      <c r="J465" s="24"/>
      <c r="K465" s="24"/>
    </row>
    <row r="466" ht="15.75" customHeight="1">
      <c r="E466" s="48"/>
      <c r="J466" s="24"/>
      <c r="K466" s="24"/>
    </row>
    <row r="467" ht="15.75" customHeight="1">
      <c r="E467" s="48"/>
      <c r="J467" s="24"/>
      <c r="K467" s="24"/>
    </row>
    <row r="468" ht="15.75" customHeight="1">
      <c r="E468" s="48"/>
      <c r="J468" s="24"/>
      <c r="K468" s="24"/>
    </row>
    <row r="469" ht="15.75" customHeight="1">
      <c r="E469" s="48"/>
      <c r="J469" s="24"/>
      <c r="K469" s="24"/>
    </row>
    <row r="470" ht="15.75" customHeight="1">
      <c r="E470" s="48"/>
      <c r="J470" s="24"/>
      <c r="K470" s="24"/>
    </row>
    <row r="471" ht="15.75" customHeight="1">
      <c r="E471" s="48"/>
      <c r="J471" s="24"/>
      <c r="K471" s="24"/>
    </row>
    <row r="472" ht="15.75" customHeight="1">
      <c r="E472" s="48"/>
      <c r="J472" s="24"/>
      <c r="K472" s="24"/>
    </row>
    <row r="473" ht="15.75" customHeight="1">
      <c r="E473" s="48"/>
      <c r="J473" s="24"/>
      <c r="K473" s="24"/>
    </row>
    <row r="474" ht="15.75" customHeight="1">
      <c r="E474" s="48"/>
      <c r="J474" s="24"/>
      <c r="K474" s="24"/>
    </row>
    <row r="475" ht="15.75" customHeight="1">
      <c r="E475" s="48"/>
      <c r="J475" s="24"/>
      <c r="K475" s="24"/>
    </row>
    <row r="476" ht="15.75" customHeight="1">
      <c r="E476" s="48"/>
      <c r="J476" s="24"/>
      <c r="K476" s="24"/>
    </row>
    <row r="477" ht="15.75" customHeight="1">
      <c r="E477" s="48"/>
      <c r="J477" s="24"/>
      <c r="K477" s="24"/>
    </row>
    <row r="478" ht="15.75" customHeight="1">
      <c r="E478" s="48"/>
      <c r="J478" s="24"/>
      <c r="K478" s="24"/>
    </row>
    <row r="479" ht="15.75" customHeight="1">
      <c r="E479" s="48"/>
      <c r="J479" s="24"/>
      <c r="K479" s="24"/>
    </row>
    <row r="480" ht="15.75" customHeight="1">
      <c r="E480" s="48"/>
      <c r="J480" s="24"/>
      <c r="K480" s="24"/>
    </row>
    <row r="481" ht="15.75" customHeight="1">
      <c r="E481" s="48"/>
      <c r="J481" s="24"/>
      <c r="K481" s="24"/>
    </row>
    <row r="482" ht="15.75" customHeight="1">
      <c r="E482" s="48"/>
      <c r="J482" s="24"/>
      <c r="K482" s="24"/>
    </row>
    <row r="483" ht="15.75" customHeight="1">
      <c r="E483" s="48"/>
      <c r="J483" s="24"/>
      <c r="K483" s="24"/>
    </row>
    <row r="484" ht="15.75" customHeight="1">
      <c r="E484" s="48"/>
      <c r="J484" s="24"/>
      <c r="K484" s="24"/>
    </row>
    <row r="485" ht="15.75" customHeight="1">
      <c r="E485" s="48"/>
      <c r="J485" s="24"/>
      <c r="K485" s="24"/>
    </row>
    <row r="486" ht="15.75" customHeight="1">
      <c r="E486" s="48"/>
      <c r="J486" s="24"/>
      <c r="K486" s="24"/>
    </row>
    <row r="487" ht="15.75" customHeight="1">
      <c r="E487" s="48"/>
      <c r="J487" s="24"/>
      <c r="K487" s="24"/>
    </row>
    <row r="488" ht="15.75" customHeight="1">
      <c r="E488" s="48"/>
      <c r="J488" s="24"/>
      <c r="K488" s="24"/>
    </row>
    <row r="489" ht="15.75" customHeight="1">
      <c r="E489" s="48"/>
      <c r="J489" s="24"/>
      <c r="K489" s="24"/>
    </row>
    <row r="490" ht="15.75" customHeight="1">
      <c r="E490" s="48"/>
      <c r="J490" s="24"/>
      <c r="K490" s="24"/>
    </row>
    <row r="491" ht="15.75" customHeight="1">
      <c r="E491" s="48"/>
      <c r="J491" s="24"/>
      <c r="K491" s="24"/>
    </row>
    <row r="492" ht="15.75" customHeight="1">
      <c r="E492" s="48"/>
      <c r="J492" s="24"/>
      <c r="K492" s="24"/>
    </row>
    <row r="493" ht="15.75" customHeight="1">
      <c r="E493" s="48"/>
      <c r="J493" s="24"/>
      <c r="K493" s="24"/>
    </row>
    <row r="494" ht="15.75" customHeight="1">
      <c r="E494" s="48"/>
      <c r="J494" s="24"/>
      <c r="K494" s="24"/>
    </row>
    <row r="495" ht="15.75" customHeight="1">
      <c r="E495" s="48"/>
      <c r="J495" s="24"/>
      <c r="K495" s="24"/>
    </row>
    <row r="496" ht="15.75" customHeight="1">
      <c r="E496" s="48"/>
      <c r="J496" s="24"/>
      <c r="K496" s="24"/>
    </row>
    <row r="497" ht="15.75" customHeight="1">
      <c r="E497" s="48"/>
      <c r="J497" s="24"/>
      <c r="K497" s="24"/>
    </row>
    <row r="498" ht="15.75" customHeight="1">
      <c r="E498" s="48"/>
      <c r="J498" s="24"/>
      <c r="K498" s="24"/>
    </row>
    <row r="499" ht="15.75" customHeight="1">
      <c r="E499" s="48"/>
      <c r="J499" s="24"/>
      <c r="K499" s="24"/>
    </row>
    <row r="500" ht="15.75" customHeight="1">
      <c r="E500" s="48"/>
      <c r="J500" s="24"/>
      <c r="K500" s="24"/>
    </row>
    <row r="501" ht="15.75" customHeight="1">
      <c r="E501" s="48"/>
      <c r="J501" s="24"/>
      <c r="K501" s="24"/>
    </row>
    <row r="502" ht="15.75" customHeight="1">
      <c r="E502" s="48"/>
      <c r="J502" s="24"/>
      <c r="K502" s="24"/>
    </row>
    <row r="503" ht="15.75" customHeight="1">
      <c r="E503" s="48"/>
      <c r="J503" s="24"/>
      <c r="K503" s="24"/>
    </row>
    <row r="504" ht="15.75" customHeight="1">
      <c r="E504" s="48"/>
      <c r="J504" s="24"/>
      <c r="K504" s="24"/>
    </row>
    <row r="505" ht="15.75" customHeight="1">
      <c r="E505" s="48"/>
      <c r="J505" s="24"/>
      <c r="K505" s="24"/>
    </row>
    <row r="506" ht="15.75" customHeight="1">
      <c r="E506" s="48"/>
      <c r="J506" s="24"/>
      <c r="K506" s="24"/>
    </row>
    <row r="507" ht="15.75" customHeight="1">
      <c r="E507" s="48"/>
      <c r="J507" s="24"/>
      <c r="K507" s="24"/>
    </row>
    <row r="508" ht="15.75" customHeight="1">
      <c r="E508" s="48"/>
      <c r="J508" s="24"/>
      <c r="K508" s="24"/>
    </row>
    <row r="509" ht="15.75" customHeight="1">
      <c r="E509" s="48"/>
      <c r="J509" s="24"/>
      <c r="K509" s="24"/>
    </row>
    <row r="510" ht="15.75" customHeight="1">
      <c r="E510" s="48"/>
      <c r="J510" s="24"/>
      <c r="K510" s="24"/>
    </row>
    <row r="511" ht="15.75" customHeight="1">
      <c r="E511" s="48"/>
      <c r="J511" s="24"/>
      <c r="K511" s="24"/>
    </row>
    <row r="512" ht="15.75" customHeight="1">
      <c r="E512" s="48"/>
      <c r="J512" s="24"/>
      <c r="K512" s="24"/>
    </row>
    <row r="513" ht="15.75" customHeight="1">
      <c r="E513" s="48"/>
      <c r="J513" s="24"/>
      <c r="K513" s="24"/>
    </row>
    <row r="514" ht="15.75" customHeight="1">
      <c r="E514" s="48"/>
      <c r="J514" s="24"/>
      <c r="K514" s="24"/>
    </row>
    <row r="515" ht="15.75" customHeight="1">
      <c r="E515" s="48"/>
      <c r="J515" s="24"/>
      <c r="K515" s="24"/>
    </row>
    <row r="516" ht="15.75" customHeight="1">
      <c r="E516" s="48"/>
      <c r="J516" s="24"/>
      <c r="K516" s="24"/>
    </row>
    <row r="517" ht="15.75" customHeight="1">
      <c r="E517" s="48"/>
      <c r="J517" s="24"/>
      <c r="K517" s="24"/>
    </row>
    <row r="518" ht="15.75" customHeight="1">
      <c r="E518" s="48"/>
      <c r="J518" s="24"/>
      <c r="K518" s="24"/>
    </row>
    <row r="519" ht="15.75" customHeight="1">
      <c r="E519" s="48"/>
      <c r="J519" s="24"/>
      <c r="K519" s="24"/>
    </row>
    <row r="520" ht="15.75" customHeight="1">
      <c r="E520" s="48"/>
      <c r="J520" s="24"/>
      <c r="K520" s="24"/>
    </row>
    <row r="521" ht="15.75" customHeight="1">
      <c r="E521" s="48"/>
      <c r="J521" s="24"/>
      <c r="K521" s="24"/>
    </row>
    <row r="522" ht="15.75" customHeight="1">
      <c r="E522" s="48"/>
      <c r="J522" s="24"/>
      <c r="K522" s="24"/>
    </row>
    <row r="523" ht="15.75" customHeight="1">
      <c r="E523" s="48"/>
      <c r="J523" s="24"/>
      <c r="K523" s="24"/>
    </row>
    <row r="524" ht="15.75" customHeight="1">
      <c r="E524" s="48"/>
      <c r="J524" s="24"/>
      <c r="K524" s="24"/>
    </row>
    <row r="525" ht="15.75" customHeight="1">
      <c r="E525" s="48"/>
      <c r="J525" s="24"/>
      <c r="K525" s="24"/>
    </row>
    <row r="526" ht="15.75" customHeight="1">
      <c r="E526" s="48"/>
      <c r="J526" s="24"/>
      <c r="K526" s="24"/>
    </row>
    <row r="527" ht="15.75" customHeight="1">
      <c r="E527" s="48"/>
      <c r="J527" s="24"/>
      <c r="K527" s="24"/>
    </row>
    <row r="528" ht="15.75" customHeight="1">
      <c r="E528" s="48"/>
      <c r="J528" s="24"/>
      <c r="K528" s="24"/>
    </row>
    <row r="529" ht="15.75" customHeight="1">
      <c r="E529" s="48"/>
      <c r="J529" s="24"/>
      <c r="K529" s="24"/>
    </row>
    <row r="530" ht="15.75" customHeight="1">
      <c r="E530" s="48"/>
      <c r="J530" s="24"/>
      <c r="K530" s="24"/>
    </row>
    <row r="531" ht="15.75" customHeight="1">
      <c r="E531" s="48"/>
      <c r="J531" s="24"/>
      <c r="K531" s="24"/>
    </row>
    <row r="532" ht="15.75" customHeight="1">
      <c r="E532" s="48"/>
      <c r="J532" s="24"/>
      <c r="K532" s="24"/>
    </row>
    <row r="533" ht="15.75" customHeight="1">
      <c r="E533" s="48"/>
      <c r="J533" s="24"/>
      <c r="K533" s="24"/>
    </row>
    <row r="534" ht="15.75" customHeight="1">
      <c r="E534" s="48"/>
      <c r="J534" s="24"/>
      <c r="K534" s="24"/>
    </row>
    <row r="535" ht="15.75" customHeight="1">
      <c r="E535" s="48"/>
      <c r="J535" s="24"/>
      <c r="K535" s="24"/>
    </row>
    <row r="536" ht="15.75" customHeight="1">
      <c r="E536" s="48"/>
      <c r="J536" s="24"/>
      <c r="K536" s="24"/>
    </row>
    <row r="537" ht="15.75" customHeight="1">
      <c r="E537" s="48"/>
      <c r="J537" s="24"/>
      <c r="K537" s="24"/>
    </row>
    <row r="538" ht="15.75" customHeight="1">
      <c r="E538" s="48"/>
      <c r="J538" s="24"/>
      <c r="K538" s="24"/>
    </row>
    <row r="539" ht="15.75" customHeight="1">
      <c r="E539" s="48"/>
      <c r="J539" s="24"/>
      <c r="K539" s="24"/>
    </row>
    <row r="540" ht="15.75" customHeight="1">
      <c r="E540" s="48"/>
      <c r="J540" s="24"/>
      <c r="K540" s="24"/>
    </row>
    <row r="541" ht="15.75" customHeight="1">
      <c r="E541" s="48"/>
      <c r="J541" s="24"/>
      <c r="K541" s="24"/>
    </row>
    <row r="542" ht="15.75" customHeight="1">
      <c r="E542" s="48"/>
      <c r="J542" s="24"/>
      <c r="K542" s="24"/>
    </row>
    <row r="543" ht="15.75" customHeight="1">
      <c r="E543" s="48"/>
      <c r="J543" s="24"/>
      <c r="K543" s="24"/>
    </row>
    <row r="544" ht="15.75" customHeight="1">
      <c r="E544" s="48"/>
      <c r="J544" s="24"/>
      <c r="K544" s="24"/>
    </row>
    <row r="545" ht="15.75" customHeight="1">
      <c r="E545" s="48"/>
      <c r="J545" s="24"/>
      <c r="K545" s="24"/>
    </row>
    <row r="546" ht="15.75" customHeight="1">
      <c r="E546" s="48"/>
      <c r="J546" s="24"/>
      <c r="K546" s="24"/>
    </row>
    <row r="547" ht="15.75" customHeight="1">
      <c r="E547" s="48"/>
      <c r="J547" s="24"/>
      <c r="K547" s="24"/>
    </row>
    <row r="548" ht="15.75" customHeight="1">
      <c r="E548" s="48"/>
      <c r="J548" s="24"/>
      <c r="K548" s="24"/>
    </row>
    <row r="549" ht="15.75" customHeight="1">
      <c r="E549" s="48"/>
      <c r="J549" s="24"/>
      <c r="K549" s="24"/>
    </row>
    <row r="550" ht="15.75" customHeight="1">
      <c r="E550" s="48"/>
      <c r="J550" s="24"/>
      <c r="K550" s="24"/>
    </row>
    <row r="551" ht="15.75" customHeight="1">
      <c r="E551" s="48"/>
      <c r="J551" s="24"/>
      <c r="K551" s="24"/>
    </row>
    <row r="552" ht="15.75" customHeight="1">
      <c r="E552" s="48"/>
      <c r="J552" s="24"/>
      <c r="K552" s="24"/>
    </row>
    <row r="553" ht="15.75" customHeight="1">
      <c r="E553" s="48"/>
      <c r="J553" s="24"/>
      <c r="K553" s="24"/>
    </row>
    <row r="554" ht="15.75" customHeight="1">
      <c r="E554" s="48"/>
      <c r="J554" s="24"/>
      <c r="K554" s="24"/>
    </row>
    <row r="555" ht="15.75" customHeight="1">
      <c r="E555" s="48"/>
      <c r="J555" s="24"/>
      <c r="K555" s="24"/>
    </row>
    <row r="556" ht="15.75" customHeight="1">
      <c r="E556" s="48"/>
      <c r="J556" s="24"/>
      <c r="K556" s="24"/>
    </row>
    <row r="557" ht="15.75" customHeight="1">
      <c r="E557" s="48"/>
      <c r="J557" s="24"/>
      <c r="K557" s="24"/>
    </row>
    <row r="558" ht="15.75" customHeight="1">
      <c r="E558" s="48"/>
      <c r="J558" s="24"/>
      <c r="K558" s="24"/>
    </row>
    <row r="559" ht="15.75" customHeight="1">
      <c r="E559" s="48"/>
      <c r="J559" s="24"/>
      <c r="K559" s="24"/>
    </row>
    <row r="560" ht="15.75" customHeight="1">
      <c r="E560" s="48"/>
      <c r="J560" s="24"/>
      <c r="K560" s="24"/>
    </row>
    <row r="561" ht="15.75" customHeight="1">
      <c r="E561" s="48"/>
      <c r="J561" s="24"/>
      <c r="K561" s="24"/>
    </row>
    <row r="562" ht="15.75" customHeight="1">
      <c r="E562" s="48"/>
      <c r="J562" s="24"/>
      <c r="K562" s="24"/>
    </row>
    <row r="563" ht="15.75" customHeight="1">
      <c r="E563" s="48"/>
      <c r="J563" s="24"/>
      <c r="K563" s="24"/>
    </row>
    <row r="564" ht="15.75" customHeight="1">
      <c r="E564" s="48"/>
      <c r="J564" s="24"/>
      <c r="K564" s="24"/>
    </row>
    <row r="565" ht="15.75" customHeight="1">
      <c r="E565" s="48"/>
      <c r="J565" s="24"/>
      <c r="K565" s="24"/>
    </row>
    <row r="566" ht="15.75" customHeight="1">
      <c r="E566" s="48"/>
      <c r="J566" s="24"/>
      <c r="K566" s="24"/>
    </row>
    <row r="567" ht="15.75" customHeight="1">
      <c r="E567" s="48"/>
      <c r="J567" s="24"/>
      <c r="K567" s="24"/>
    </row>
    <row r="568" ht="15.75" customHeight="1">
      <c r="E568" s="48"/>
      <c r="J568" s="24"/>
      <c r="K568" s="24"/>
    </row>
    <row r="569" ht="15.75" customHeight="1">
      <c r="E569" s="48"/>
      <c r="J569" s="24"/>
      <c r="K569" s="24"/>
    </row>
    <row r="570" ht="15.75" customHeight="1">
      <c r="E570" s="48"/>
      <c r="J570" s="24"/>
      <c r="K570" s="24"/>
    </row>
    <row r="571" ht="15.75" customHeight="1">
      <c r="E571" s="48"/>
      <c r="J571" s="24"/>
      <c r="K571" s="24"/>
    </row>
    <row r="572" ht="15.75" customHeight="1">
      <c r="E572" s="48"/>
      <c r="J572" s="24"/>
      <c r="K572" s="24"/>
    </row>
    <row r="573" ht="15.75" customHeight="1">
      <c r="E573" s="48"/>
      <c r="J573" s="24"/>
      <c r="K573" s="24"/>
    </row>
    <row r="574" ht="15.75" customHeight="1">
      <c r="E574" s="48"/>
      <c r="J574" s="24"/>
      <c r="K574" s="24"/>
    </row>
    <row r="575" ht="15.75" customHeight="1">
      <c r="E575" s="48"/>
      <c r="J575" s="24"/>
      <c r="K575" s="24"/>
    </row>
    <row r="576" ht="15.75" customHeight="1">
      <c r="E576" s="48"/>
      <c r="J576" s="24"/>
      <c r="K576" s="24"/>
    </row>
    <row r="577" ht="15.75" customHeight="1">
      <c r="E577" s="48"/>
      <c r="J577" s="24"/>
      <c r="K577" s="24"/>
    </row>
    <row r="578" ht="15.75" customHeight="1">
      <c r="E578" s="48"/>
      <c r="J578" s="24"/>
      <c r="K578" s="24"/>
    </row>
    <row r="579" ht="15.75" customHeight="1">
      <c r="E579" s="48"/>
      <c r="J579" s="24"/>
      <c r="K579" s="24"/>
    </row>
    <row r="580" ht="15.75" customHeight="1">
      <c r="E580" s="48"/>
      <c r="J580" s="24"/>
      <c r="K580" s="24"/>
    </row>
    <row r="581" ht="15.75" customHeight="1">
      <c r="E581" s="48"/>
      <c r="J581" s="24"/>
      <c r="K581" s="24"/>
    </row>
    <row r="582" ht="15.75" customHeight="1">
      <c r="E582" s="48"/>
      <c r="J582" s="24"/>
      <c r="K582" s="24"/>
    </row>
    <row r="583" ht="15.75" customHeight="1">
      <c r="E583" s="48"/>
      <c r="J583" s="24"/>
      <c r="K583" s="24"/>
    </row>
    <row r="584" ht="15.75" customHeight="1">
      <c r="E584" s="48"/>
      <c r="J584" s="24"/>
      <c r="K584" s="24"/>
    </row>
    <row r="585" ht="15.75" customHeight="1">
      <c r="E585" s="48"/>
      <c r="J585" s="24"/>
      <c r="K585" s="24"/>
    </row>
    <row r="586" ht="15.75" customHeight="1">
      <c r="E586" s="48"/>
      <c r="J586" s="24"/>
      <c r="K586" s="24"/>
    </row>
    <row r="587" ht="15.75" customHeight="1">
      <c r="E587" s="48"/>
      <c r="J587" s="24"/>
      <c r="K587" s="24"/>
    </row>
    <row r="588" ht="15.75" customHeight="1">
      <c r="E588" s="48"/>
      <c r="J588" s="24"/>
      <c r="K588" s="24"/>
    </row>
    <row r="589" ht="15.75" customHeight="1">
      <c r="E589" s="48"/>
      <c r="J589" s="24"/>
      <c r="K589" s="24"/>
    </row>
    <row r="590" ht="15.75" customHeight="1">
      <c r="E590" s="48"/>
      <c r="J590" s="24"/>
      <c r="K590" s="24"/>
    </row>
    <row r="591" ht="15.75" customHeight="1">
      <c r="E591" s="48"/>
      <c r="J591" s="24"/>
      <c r="K591" s="24"/>
    </row>
    <row r="592" ht="15.75" customHeight="1">
      <c r="E592" s="48"/>
      <c r="J592" s="24"/>
      <c r="K592" s="24"/>
    </row>
    <row r="593" ht="15.75" customHeight="1">
      <c r="E593" s="48"/>
      <c r="J593" s="24"/>
      <c r="K593" s="24"/>
    </row>
    <row r="594" ht="15.75" customHeight="1">
      <c r="E594" s="48"/>
      <c r="J594" s="24"/>
      <c r="K594" s="24"/>
    </row>
    <row r="595" ht="15.75" customHeight="1">
      <c r="E595" s="48"/>
      <c r="J595" s="24"/>
      <c r="K595" s="24"/>
    </row>
    <row r="596" ht="15.75" customHeight="1">
      <c r="E596" s="48"/>
      <c r="J596" s="24"/>
      <c r="K596" s="24"/>
    </row>
    <row r="597" ht="15.75" customHeight="1">
      <c r="E597" s="48"/>
      <c r="J597" s="24"/>
      <c r="K597" s="24"/>
    </row>
    <row r="598" ht="15.75" customHeight="1">
      <c r="E598" s="48"/>
      <c r="J598" s="24"/>
      <c r="K598" s="24"/>
    </row>
    <row r="599" ht="15.75" customHeight="1">
      <c r="E599" s="48"/>
      <c r="J599" s="24"/>
      <c r="K599" s="24"/>
    </row>
    <row r="600" ht="15.75" customHeight="1">
      <c r="E600" s="48"/>
      <c r="J600" s="24"/>
      <c r="K600" s="24"/>
    </row>
    <row r="601" ht="15.75" customHeight="1">
      <c r="E601" s="48"/>
      <c r="J601" s="24"/>
      <c r="K601" s="24"/>
    </row>
    <row r="602" ht="15.75" customHeight="1">
      <c r="E602" s="48"/>
      <c r="J602" s="24"/>
      <c r="K602" s="24"/>
    </row>
    <row r="603" ht="15.75" customHeight="1">
      <c r="E603" s="48"/>
      <c r="J603" s="24"/>
      <c r="K603" s="24"/>
    </row>
    <row r="604" ht="15.75" customHeight="1">
      <c r="E604" s="48"/>
      <c r="J604" s="24"/>
      <c r="K604" s="24"/>
    </row>
    <row r="605" ht="15.75" customHeight="1">
      <c r="E605" s="48"/>
      <c r="J605" s="24"/>
      <c r="K605" s="24"/>
    </row>
    <row r="606" ht="15.75" customHeight="1">
      <c r="E606" s="48"/>
      <c r="J606" s="24"/>
      <c r="K606" s="24"/>
    </row>
    <row r="607" ht="15.75" customHeight="1">
      <c r="E607" s="48"/>
      <c r="J607" s="24"/>
      <c r="K607" s="24"/>
    </row>
    <row r="608" ht="15.75" customHeight="1">
      <c r="E608" s="48"/>
      <c r="J608" s="24"/>
      <c r="K608" s="24"/>
    </row>
    <row r="609" ht="15.75" customHeight="1">
      <c r="E609" s="48"/>
      <c r="J609" s="24"/>
      <c r="K609" s="24"/>
    </row>
    <row r="610" ht="15.75" customHeight="1">
      <c r="E610" s="48"/>
      <c r="J610" s="24"/>
      <c r="K610" s="24"/>
    </row>
    <row r="611" ht="15.75" customHeight="1">
      <c r="E611" s="48"/>
      <c r="J611" s="24"/>
      <c r="K611" s="24"/>
    </row>
    <row r="612" ht="15.75" customHeight="1">
      <c r="E612" s="48"/>
      <c r="J612" s="24"/>
      <c r="K612" s="24"/>
    </row>
    <row r="613" ht="15.75" customHeight="1">
      <c r="E613" s="48"/>
      <c r="J613" s="24"/>
      <c r="K613" s="24"/>
    </row>
    <row r="614" ht="15.75" customHeight="1">
      <c r="E614" s="48"/>
      <c r="J614" s="24"/>
      <c r="K614" s="24"/>
    </row>
    <row r="615" ht="15.75" customHeight="1">
      <c r="E615" s="48"/>
      <c r="J615" s="24"/>
      <c r="K615" s="24"/>
    </row>
    <row r="616" ht="15.75" customHeight="1">
      <c r="E616" s="48"/>
      <c r="J616" s="24"/>
      <c r="K616" s="24"/>
    </row>
    <row r="617" ht="15.75" customHeight="1">
      <c r="E617" s="48"/>
      <c r="J617" s="24"/>
      <c r="K617" s="24"/>
    </row>
    <row r="618" ht="15.75" customHeight="1">
      <c r="E618" s="48"/>
      <c r="J618" s="24"/>
      <c r="K618" s="24"/>
    </row>
    <row r="619" ht="15.75" customHeight="1">
      <c r="E619" s="48"/>
      <c r="J619" s="24"/>
      <c r="K619" s="24"/>
    </row>
    <row r="620" ht="15.75" customHeight="1">
      <c r="E620" s="48"/>
      <c r="J620" s="24"/>
      <c r="K620" s="24"/>
    </row>
    <row r="621" ht="15.75" customHeight="1">
      <c r="E621" s="48"/>
      <c r="J621" s="24"/>
      <c r="K621" s="24"/>
    </row>
    <row r="622" ht="15.75" customHeight="1">
      <c r="E622" s="48"/>
      <c r="J622" s="24"/>
      <c r="K622" s="24"/>
    </row>
    <row r="623" ht="15.75" customHeight="1">
      <c r="E623" s="48"/>
      <c r="J623" s="24"/>
      <c r="K623" s="24"/>
    </row>
    <row r="624" ht="15.75" customHeight="1">
      <c r="E624" s="48"/>
      <c r="J624" s="24"/>
      <c r="K624" s="24"/>
    </row>
    <row r="625" ht="15.75" customHeight="1">
      <c r="E625" s="48"/>
      <c r="J625" s="24"/>
      <c r="K625" s="24"/>
    </row>
    <row r="626" ht="15.75" customHeight="1">
      <c r="E626" s="48"/>
      <c r="J626" s="24"/>
      <c r="K626" s="24"/>
    </row>
    <row r="627" ht="15.75" customHeight="1">
      <c r="E627" s="48"/>
      <c r="J627" s="24"/>
      <c r="K627" s="24"/>
    </row>
    <row r="628" ht="15.75" customHeight="1">
      <c r="E628" s="48"/>
      <c r="J628" s="24"/>
      <c r="K628" s="24"/>
    </row>
    <row r="629" ht="15.75" customHeight="1">
      <c r="E629" s="48"/>
      <c r="J629" s="24"/>
      <c r="K629" s="24"/>
    </row>
    <row r="630" ht="15.75" customHeight="1">
      <c r="E630" s="48"/>
      <c r="J630" s="24"/>
      <c r="K630" s="24"/>
    </row>
    <row r="631" ht="15.75" customHeight="1">
      <c r="E631" s="48"/>
      <c r="J631" s="24"/>
      <c r="K631" s="24"/>
    </row>
    <row r="632" ht="15.75" customHeight="1">
      <c r="E632" s="48"/>
      <c r="J632" s="24"/>
      <c r="K632" s="24"/>
    </row>
    <row r="633" ht="15.75" customHeight="1">
      <c r="E633" s="48"/>
      <c r="J633" s="24"/>
      <c r="K633" s="24"/>
    </row>
    <row r="634" ht="15.75" customHeight="1">
      <c r="E634" s="48"/>
      <c r="J634" s="24"/>
      <c r="K634" s="24"/>
    </row>
    <row r="635" ht="15.75" customHeight="1">
      <c r="E635" s="48"/>
      <c r="J635" s="24"/>
      <c r="K635" s="24"/>
    </row>
    <row r="636" ht="15.75" customHeight="1">
      <c r="E636" s="48"/>
      <c r="J636" s="24"/>
      <c r="K636" s="24"/>
    </row>
    <row r="637" ht="15.75" customHeight="1">
      <c r="E637" s="48"/>
      <c r="J637" s="24"/>
      <c r="K637" s="24"/>
    </row>
    <row r="638" ht="15.75" customHeight="1">
      <c r="E638" s="48"/>
      <c r="J638" s="24"/>
      <c r="K638" s="24"/>
    </row>
    <row r="639" ht="15.75" customHeight="1">
      <c r="E639" s="48"/>
      <c r="J639" s="24"/>
      <c r="K639" s="24"/>
    </row>
    <row r="640" ht="15.75" customHeight="1">
      <c r="E640" s="48"/>
      <c r="J640" s="24"/>
      <c r="K640" s="24"/>
    </row>
    <row r="641" ht="15.75" customHeight="1">
      <c r="E641" s="48"/>
      <c r="J641" s="24"/>
      <c r="K641" s="24"/>
    </row>
    <row r="642" ht="15.75" customHeight="1">
      <c r="E642" s="48"/>
      <c r="J642" s="24"/>
      <c r="K642" s="24"/>
    </row>
    <row r="643" ht="15.75" customHeight="1">
      <c r="E643" s="48"/>
      <c r="J643" s="24"/>
      <c r="K643" s="24"/>
    </row>
    <row r="644" ht="15.75" customHeight="1">
      <c r="E644" s="48"/>
      <c r="J644" s="24"/>
      <c r="K644" s="24"/>
    </row>
    <row r="645" ht="15.75" customHeight="1">
      <c r="E645" s="48"/>
      <c r="J645" s="24"/>
      <c r="K645" s="24"/>
    </row>
    <row r="646" ht="15.75" customHeight="1">
      <c r="E646" s="48"/>
      <c r="J646" s="24"/>
      <c r="K646" s="24"/>
    </row>
    <row r="647" ht="15.75" customHeight="1">
      <c r="E647" s="48"/>
      <c r="J647" s="24"/>
      <c r="K647" s="24"/>
    </row>
    <row r="648" ht="15.75" customHeight="1">
      <c r="E648" s="48"/>
      <c r="J648" s="24"/>
      <c r="K648" s="24"/>
    </row>
    <row r="649" ht="15.75" customHeight="1">
      <c r="E649" s="48"/>
      <c r="J649" s="24"/>
      <c r="K649" s="24"/>
    </row>
    <row r="650" ht="15.75" customHeight="1">
      <c r="E650" s="48"/>
      <c r="J650" s="24"/>
      <c r="K650" s="24"/>
    </row>
    <row r="651" ht="15.75" customHeight="1">
      <c r="E651" s="48"/>
      <c r="J651" s="24"/>
      <c r="K651" s="24"/>
    </row>
    <row r="652" ht="15.75" customHeight="1">
      <c r="E652" s="48"/>
      <c r="J652" s="24"/>
      <c r="K652" s="24"/>
    </row>
    <row r="653" ht="15.75" customHeight="1">
      <c r="E653" s="48"/>
      <c r="J653" s="24"/>
      <c r="K653" s="24"/>
    </row>
    <row r="654" ht="15.75" customHeight="1">
      <c r="E654" s="48"/>
      <c r="J654" s="24"/>
      <c r="K654" s="24"/>
    </row>
    <row r="655" ht="15.75" customHeight="1">
      <c r="E655" s="48"/>
      <c r="J655" s="24"/>
      <c r="K655" s="24"/>
    </row>
    <row r="656" ht="15.75" customHeight="1">
      <c r="E656" s="48"/>
      <c r="J656" s="24"/>
      <c r="K656" s="24"/>
    </row>
    <row r="657" ht="15.75" customHeight="1">
      <c r="E657" s="48"/>
      <c r="J657" s="24"/>
      <c r="K657" s="24"/>
    </row>
    <row r="658" ht="15.75" customHeight="1">
      <c r="E658" s="48"/>
      <c r="J658" s="24"/>
      <c r="K658" s="24"/>
    </row>
    <row r="659" ht="15.75" customHeight="1">
      <c r="E659" s="48"/>
      <c r="J659" s="24"/>
      <c r="K659" s="24"/>
    </row>
    <row r="660" ht="15.75" customHeight="1">
      <c r="E660" s="48"/>
      <c r="J660" s="24"/>
      <c r="K660" s="24"/>
    </row>
    <row r="661" ht="15.75" customHeight="1">
      <c r="E661" s="48"/>
      <c r="J661" s="24"/>
      <c r="K661" s="24"/>
    </row>
    <row r="662" ht="15.75" customHeight="1">
      <c r="E662" s="48"/>
      <c r="J662" s="24"/>
      <c r="K662" s="24"/>
    </row>
    <row r="663" ht="15.75" customHeight="1">
      <c r="E663" s="48"/>
      <c r="J663" s="24"/>
      <c r="K663" s="24"/>
    </row>
    <row r="664" ht="15.75" customHeight="1">
      <c r="E664" s="48"/>
      <c r="J664" s="24"/>
      <c r="K664" s="24"/>
    </row>
    <row r="665" ht="15.75" customHeight="1">
      <c r="E665" s="48"/>
      <c r="J665" s="24"/>
      <c r="K665" s="24"/>
    </row>
    <row r="666" ht="15.75" customHeight="1">
      <c r="E666" s="48"/>
      <c r="J666" s="24"/>
      <c r="K666" s="24"/>
    </row>
    <row r="667" ht="15.75" customHeight="1">
      <c r="E667" s="48"/>
      <c r="J667" s="24"/>
      <c r="K667" s="24"/>
    </row>
    <row r="668" ht="15.75" customHeight="1">
      <c r="E668" s="48"/>
      <c r="J668" s="24"/>
      <c r="K668" s="24"/>
    </row>
    <row r="669" ht="15.75" customHeight="1">
      <c r="E669" s="48"/>
      <c r="J669" s="24"/>
      <c r="K669" s="24"/>
    </row>
    <row r="670" ht="15.75" customHeight="1">
      <c r="E670" s="48"/>
      <c r="J670" s="24"/>
      <c r="K670" s="24"/>
    </row>
    <row r="671" ht="15.75" customHeight="1">
      <c r="E671" s="48"/>
      <c r="J671" s="24"/>
      <c r="K671" s="24"/>
    </row>
    <row r="672" ht="15.75" customHeight="1">
      <c r="E672" s="48"/>
      <c r="J672" s="24"/>
      <c r="K672" s="24"/>
    </row>
    <row r="673" ht="15.75" customHeight="1">
      <c r="E673" s="48"/>
      <c r="J673" s="24"/>
      <c r="K673" s="24"/>
    </row>
    <row r="674" ht="15.75" customHeight="1">
      <c r="E674" s="48"/>
      <c r="J674" s="24"/>
      <c r="K674" s="24"/>
    </row>
    <row r="675" ht="15.75" customHeight="1">
      <c r="E675" s="48"/>
      <c r="J675" s="24"/>
      <c r="K675" s="24"/>
    </row>
    <row r="676" ht="15.75" customHeight="1">
      <c r="E676" s="48"/>
      <c r="J676" s="24"/>
      <c r="K676" s="24"/>
    </row>
    <row r="677" ht="15.75" customHeight="1">
      <c r="E677" s="48"/>
      <c r="J677" s="24"/>
      <c r="K677" s="24"/>
    </row>
    <row r="678" ht="15.75" customHeight="1">
      <c r="E678" s="48"/>
      <c r="J678" s="24"/>
      <c r="K678" s="24"/>
    </row>
    <row r="679" ht="15.75" customHeight="1">
      <c r="E679" s="48"/>
      <c r="J679" s="24"/>
      <c r="K679" s="24"/>
    </row>
    <row r="680" ht="15.75" customHeight="1">
      <c r="E680" s="48"/>
      <c r="J680" s="24"/>
      <c r="K680" s="24"/>
    </row>
    <row r="681" ht="15.75" customHeight="1">
      <c r="E681" s="48"/>
      <c r="J681" s="24"/>
      <c r="K681" s="24"/>
    </row>
    <row r="682" ht="15.75" customHeight="1">
      <c r="E682" s="48"/>
      <c r="J682" s="24"/>
      <c r="K682" s="24"/>
    </row>
    <row r="683" ht="15.75" customHeight="1">
      <c r="E683" s="48"/>
      <c r="J683" s="24"/>
      <c r="K683" s="24"/>
    </row>
    <row r="684" ht="15.75" customHeight="1">
      <c r="E684" s="48"/>
      <c r="J684" s="24"/>
      <c r="K684" s="24"/>
    </row>
    <row r="685" ht="15.75" customHeight="1">
      <c r="E685" s="48"/>
      <c r="J685" s="24"/>
      <c r="K685" s="24"/>
    </row>
    <row r="686" ht="15.75" customHeight="1">
      <c r="E686" s="48"/>
      <c r="J686" s="24"/>
      <c r="K686" s="24"/>
    </row>
    <row r="687" ht="15.75" customHeight="1">
      <c r="E687" s="48"/>
      <c r="J687" s="24"/>
      <c r="K687" s="24"/>
    </row>
    <row r="688" ht="15.75" customHeight="1">
      <c r="E688" s="48"/>
      <c r="J688" s="24"/>
      <c r="K688" s="24"/>
    </row>
    <row r="689" ht="15.75" customHeight="1">
      <c r="E689" s="48"/>
      <c r="J689" s="24"/>
      <c r="K689" s="24"/>
    </row>
    <row r="690" ht="15.75" customHeight="1">
      <c r="E690" s="48"/>
      <c r="J690" s="24"/>
      <c r="K690" s="24"/>
    </row>
    <row r="691" ht="15.75" customHeight="1">
      <c r="E691" s="48"/>
      <c r="J691" s="24"/>
      <c r="K691" s="24"/>
    </row>
    <row r="692" ht="15.75" customHeight="1">
      <c r="E692" s="48"/>
      <c r="J692" s="24"/>
      <c r="K692" s="24"/>
    </row>
    <row r="693" ht="15.75" customHeight="1">
      <c r="E693" s="48"/>
      <c r="J693" s="24"/>
      <c r="K693" s="24"/>
    </row>
    <row r="694" ht="15.75" customHeight="1">
      <c r="E694" s="48"/>
      <c r="J694" s="24"/>
      <c r="K694" s="24"/>
    </row>
    <row r="695" ht="15.75" customHeight="1">
      <c r="E695" s="48"/>
      <c r="J695" s="24"/>
      <c r="K695" s="24"/>
    </row>
    <row r="696" ht="15.75" customHeight="1">
      <c r="E696" s="48"/>
      <c r="J696" s="24"/>
      <c r="K696" s="24"/>
    </row>
    <row r="697" ht="15.75" customHeight="1">
      <c r="E697" s="48"/>
      <c r="J697" s="24"/>
      <c r="K697" s="24"/>
    </row>
    <row r="698" ht="15.75" customHeight="1">
      <c r="E698" s="48"/>
      <c r="J698" s="24"/>
      <c r="K698" s="24"/>
    </row>
    <row r="699" ht="15.75" customHeight="1">
      <c r="E699" s="48"/>
      <c r="J699" s="24"/>
      <c r="K699" s="24"/>
    </row>
    <row r="700" ht="15.75" customHeight="1">
      <c r="E700" s="48"/>
      <c r="J700" s="24"/>
      <c r="K700" s="24"/>
    </row>
    <row r="701" ht="15.75" customHeight="1">
      <c r="E701" s="48"/>
      <c r="J701" s="24"/>
      <c r="K701" s="24"/>
    </row>
    <row r="702" ht="15.75" customHeight="1">
      <c r="E702" s="48"/>
      <c r="J702" s="24"/>
      <c r="K702" s="24"/>
    </row>
    <row r="703" ht="15.75" customHeight="1">
      <c r="E703" s="48"/>
      <c r="J703" s="24"/>
      <c r="K703" s="24"/>
    </row>
    <row r="704" ht="15.75" customHeight="1">
      <c r="E704" s="48"/>
      <c r="J704" s="24"/>
      <c r="K704" s="24"/>
    </row>
    <row r="705" ht="15.75" customHeight="1">
      <c r="E705" s="48"/>
      <c r="J705" s="24"/>
      <c r="K705" s="24"/>
    </row>
    <row r="706" ht="15.75" customHeight="1">
      <c r="E706" s="48"/>
      <c r="J706" s="24"/>
      <c r="K706" s="24"/>
    </row>
    <row r="707" ht="15.75" customHeight="1">
      <c r="E707" s="48"/>
      <c r="J707" s="24"/>
      <c r="K707" s="24"/>
    </row>
    <row r="708" ht="15.75" customHeight="1">
      <c r="E708" s="48"/>
      <c r="J708" s="24"/>
      <c r="K708" s="24"/>
    </row>
    <row r="709" ht="15.75" customHeight="1">
      <c r="E709" s="48"/>
      <c r="J709" s="24"/>
      <c r="K709" s="24"/>
    </row>
    <row r="710" ht="15.75" customHeight="1">
      <c r="E710" s="48"/>
      <c r="J710" s="24"/>
      <c r="K710" s="24"/>
    </row>
    <row r="711" ht="15.75" customHeight="1">
      <c r="E711" s="48"/>
      <c r="J711" s="24"/>
      <c r="K711" s="24"/>
    </row>
    <row r="712" ht="15.75" customHeight="1">
      <c r="E712" s="48"/>
      <c r="J712" s="24"/>
      <c r="K712" s="24"/>
    </row>
    <row r="713" ht="15.75" customHeight="1">
      <c r="E713" s="48"/>
      <c r="J713" s="24"/>
      <c r="K713" s="24"/>
    </row>
    <row r="714" ht="15.75" customHeight="1">
      <c r="E714" s="48"/>
      <c r="J714" s="24"/>
      <c r="K714" s="24"/>
    </row>
    <row r="715" ht="15.75" customHeight="1">
      <c r="E715" s="48"/>
      <c r="J715" s="24"/>
      <c r="K715" s="24"/>
    </row>
    <row r="716" ht="15.75" customHeight="1">
      <c r="E716" s="48"/>
      <c r="J716" s="24"/>
      <c r="K716" s="24"/>
    </row>
    <row r="717" ht="15.75" customHeight="1">
      <c r="E717" s="48"/>
      <c r="J717" s="24"/>
      <c r="K717" s="24"/>
    </row>
    <row r="718" ht="15.75" customHeight="1">
      <c r="E718" s="48"/>
      <c r="J718" s="24"/>
      <c r="K718" s="24"/>
    </row>
    <row r="719" ht="15.75" customHeight="1">
      <c r="E719" s="48"/>
      <c r="J719" s="24"/>
      <c r="K719" s="24"/>
    </row>
    <row r="720" ht="15.75" customHeight="1">
      <c r="E720" s="48"/>
      <c r="J720" s="24"/>
      <c r="K720" s="24"/>
    </row>
    <row r="721" ht="15.75" customHeight="1">
      <c r="E721" s="48"/>
      <c r="J721" s="24"/>
      <c r="K721" s="24"/>
    </row>
    <row r="722" ht="15.75" customHeight="1">
      <c r="E722" s="48"/>
      <c r="J722" s="24"/>
      <c r="K722" s="24"/>
    </row>
    <row r="723" ht="15.75" customHeight="1">
      <c r="E723" s="48"/>
      <c r="J723" s="24"/>
      <c r="K723" s="24"/>
    </row>
    <row r="724" ht="15.75" customHeight="1">
      <c r="E724" s="48"/>
      <c r="J724" s="24"/>
      <c r="K724" s="24"/>
    </row>
    <row r="725" ht="15.75" customHeight="1">
      <c r="E725" s="48"/>
      <c r="J725" s="24"/>
      <c r="K725" s="24"/>
    </row>
    <row r="726" ht="15.75" customHeight="1">
      <c r="E726" s="48"/>
      <c r="J726" s="24"/>
      <c r="K726" s="24"/>
    </row>
    <row r="727" ht="15.75" customHeight="1">
      <c r="E727" s="48"/>
      <c r="J727" s="24"/>
      <c r="K727" s="24"/>
    </row>
    <row r="728" ht="15.75" customHeight="1">
      <c r="E728" s="48"/>
      <c r="J728" s="24"/>
      <c r="K728" s="24"/>
    </row>
    <row r="729" ht="15.75" customHeight="1">
      <c r="E729" s="48"/>
      <c r="J729" s="24"/>
      <c r="K729" s="24"/>
    </row>
    <row r="730" ht="15.75" customHeight="1">
      <c r="E730" s="48"/>
      <c r="J730" s="24"/>
      <c r="K730" s="24"/>
    </row>
    <row r="731" ht="15.75" customHeight="1">
      <c r="E731" s="48"/>
      <c r="J731" s="24"/>
      <c r="K731" s="24"/>
    </row>
    <row r="732" ht="15.75" customHeight="1">
      <c r="E732" s="48"/>
      <c r="J732" s="24"/>
      <c r="K732" s="24"/>
    </row>
    <row r="733" ht="15.75" customHeight="1">
      <c r="E733" s="48"/>
      <c r="J733" s="24"/>
      <c r="K733" s="24"/>
    </row>
    <row r="734" ht="15.75" customHeight="1">
      <c r="E734" s="48"/>
      <c r="J734" s="24"/>
      <c r="K734" s="24"/>
    </row>
    <row r="735" ht="15.75" customHeight="1">
      <c r="E735" s="48"/>
      <c r="J735" s="24"/>
      <c r="K735" s="24"/>
    </row>
    <row r="736" ht="15.75" customHeight="1">
      <c r="E736" s="48"/>
      <c r="J736" s="24"/>
      <c r="K736" s="24"/>
    </row>
    <row r="737" ht="15.75" customHeight="1">
      <c r="E737" s="48"/>
      <c r="J737" s="24"/>
      <c r="K737" s="24"/>
    </row>
    <row r="738" ht="15.75" customHeight="1">
      <c r="E738" s="48"/>
      <c r="J738" s="24"/>
      <c r="K738" s="24"/>
    </row>
    <row r="739" ht="15.75" customHeight="1">
      <c r="E739" s="48"/>
      <c r="J739" s="24"/>
      <c r="K739" s="24"/>
    </row>
    <row r="740" ht="15.75" customHeight="1">
      <c r="E740" s="48"/>
      <c r="J740" s="24"/>
      <c r="K740" s="24"/>
    </row>
    <row r="741" ht="15.75" customHeight="1">
      <c r="E741" s="48"/>
      <c r="J741" s="24"/>
      <c r="K741" s="24"/>
    </row>
    <row r="742" ht="15.75" customHeight="1">
      <c r="E742" s="48"/>
      <c r="J742" s="24"/>
      <c r="K742" s="24"/>
    </row>
    <row r="743" ht="15.75" customHeight="1">
      <c r="E743" s="48"/>
      <c r="J743" s="24"/>
      <c r="K743" s="24"/>
    </row>
    <row r="744" ht="15.75" customHeight="1">
      <c r="E744" s="48"/>
      <c r="J744" s="24"/>
      <c r="K744" s="24"/>
    </row>
    <row r="745" ht="15.75" customHeight="1">
      <c r="E745" s="48"/>
      <c r="J745" s="24"/>
      <c r="K745" s="24"/>
    </row>
    <row r="746" ht="15.75" customHeight="1">
      <c r="E746" s="48"/>
      <c r="J746" s="24"/>
      <c r="K746" s="24"/>
    </row>
    <row r="747" ht="15.75" customHeight="1">
      <c r="E747" s="48"/>
      <c r="J747" s="24"/>
      <c r="K747" s="24"/>
    </row>
    <row r="748" ht="15.75" customHeight="1">
      <c r="E748" s="48"/>
      <c r="J748" s="24"/>
      <c r="K748" s="24"/>
    </row>
    <row r="749" ht="15.75" customHeight="1">
      <c r="E749" s="48"/>
      <c r="J749" s="24"/>
      <c r="K749" s="24"/>
    </row>
    <row r="750" ht="15.75" customHeight="1">
      <c r="E750" s="48"/>
      <c r="J750" s="24"/>
      <c r="K750" s="24"/>
    </row>
    <row r="751" ht="15.75" customHeight="1">
      <c r="E751" s="48"/>
      <c r="J751" s="24"/>
      <c r="K751" s="24"/>
    </row>
    <row r="752" ht="15.75" customHeight="1">
      <c r="E752" s="48"/>
      <c r="J752" s="24"/>
      <c r="K752" s="24"/>
    </row>
    <row r="753" ht="15.75" customHeight="1">
      <c r="E753" s="48"/>
      <c r="J753" s="24"/>
      <c r="K753" s="24"/>
    </row>
    <row r="754" ht="15.75" customHeight="1">
      <c r="E754" s="48"/>
      <c r="J754" s="24"/>
      <c r="K754" s="24"/>
    </row>
    <row r="755" ht="15.75" customHeight="1">
      <c r="E755" s="48"/>
      <c r="J755" s="24"/>
      <c r="K755" s="24"/>
    </row>
    <row r="756" ht="15.75" customHeight="1">
      <c r="E756" s="48"/>
      <c r="J756" s="24"/>
      <c r="K756" s="24"/>
    </row>
    <row r="757" ht="15.75" customHeight="1">
      <c r="E757" s="48"/>
      <c r="J757" s="24"/>
      <c r="K757" s="24"/>
    </row>
    <row r="758" ht="15.75" customHeight="1">
      <c r="E758" s="48"/>
      <c r="J758" s="24"/>
      <c r="K758" s="24"/>
    </row>
    <row r="759" ht="15.75" customHeight="1">
      <c r="E759" s="48"/>
      <c r="J759" s="24"/>
      <c r="K759" s="24"/>
    </row>
    <row r="760" ht="15.75" customHeight="1">
      <c r="E760" s="48"/>
      <c r="J760" s="24"/>
      <c r="K760" s="24"/>
    </row>
    <row r="761" ht="15.75" customHeight="1">
      <c r="E761" s="48"/>
      <c r="J761" s="24"/>
      <c r="K761" s="24"/>
    </row>
    <row r="762" ht="15.75" customHeight="1">
      <c r="E762" s="48"/>
      <c r="J762" s="24"/>
      <c r="K762" s="24"/>
    </row>
    <row r="763" ht="15.75" customHeight="1">
      <c r="E763" s="48"/>
      <c r="J763" s="24"/>
      <c r="K763" s="24"/>
    </row>
    <row r="764" ht="15.75" customHeight="1">
      <c r="E764" s="48"/>
      <c r="J764" s="24"/>
      <c r="K764" s="24"/>
    </row>
    <row r="765" ht="15.75" customHeight="1">
      <c r="E765" s="48"/>
      <c r="J765" s="24"/>
      <c r="K765" s="24"/>
    </row>
    <row r="766" ht="15.75" customHeight="1">
      <c r="E766" s="48"/>
      <c r="J766" s="24"/>
      <c r="K766" s="24"/>
    </row>
    <row r="767" ht="15.75" customHeight="1">
      <c r="E767" s="48"/>
      <c r="J767" s="24"/>
      <c r="K767" s="24"/>
    </row>
    <row r="768" ht="15.75" customHeight="1">
      <c r="E768" s="48"/>
      <c r="J768" s="24"/>
      <c r="K768" s="24"/>
    </row>
    <row r="769" ht="15.75" customHeight="1">
      <c r="E769" s="48"/>
      <c r="J769" s="24"/>
      <c r="K769" s="24"/>
    </row>
    <row r="770" ht="15.75" customHeight="1">
      <c r="E770" s="48"/>
      <c r="J770" s="24"/>
      <c r="K770" s="24"/>
    </row>
    <row r="771" ht="15.75" customHeight="1">
      <c r="E771" s="48"/>
      <c r="J771" s="24"/>
      <c r="K771" s="24"/>
    </row>
    <row r="772" ht="15.75" customHeight="1">
      <c r="E772" s="48"/>
      <c r="J772" s="24"/>
      <c r="K772" s="24"/>
    </row>
    <row r="773" ht="15.75" customHeight="1">
      <c r="E773" s="48"/>
      <c r="J773" s="24"/>
      <c r="K773" s="24"/>
    </row>
    <row r="774" ht="15.75" customHeight="1">
      <c r="E774" s="48"/>
      <c r="J774" s="24"/>
      <c r="K774" s="24"/>
    </row>
    <row r="775" ht="15.75" customHeight="1">
      <c r="E775" s="48"/>
      <c r="J775" s="24"/>
      <c r="K775" s="24"/>
    </row>
    <row r="776" ht="15.75" customHeight="1">
      <c r="E776" s="48"/>
      <c r="J776" s="24"/>
      <c r="K776" s="24"/>
    </row>
    <row r="777" ht="15.75" customHeight="1">
      <c r="E777" s="48"/>
      <c r="J777" s="24"/>
      <c r="K777" s="24"/>
    </row>
    <row r="778" ht="15.75" customHeight="1">
      <c r="E778" s="48"/>
      <c r="J778" s="24"/>
      <c r="K778" s="24"/>
    </row>
    <row r="779" ht="15.75" customHeight="1">
      <c r="E779" s="48"/>
      <c r="J779" s="24"/>
      <c r="K779" s="24"/>
    </row>
    <row r="780" ht="15.75" customHeight="1">
      <c r="E780" s="48"/>
      <c r="J780" s="24"/>
      <c r="K780" s="24"/>
    </row>
    <row r="781" ht="15.75" customHeight="1">
      <c r="E781" s="48"/>
      <c r="J781" s="24"/>
      <c r="K781" s="24"/>
    </row>
    <row r="782" ht="15.75" customHeight="1">
      <c r="E782" s="48"/>
      <c r="J782" s="24"/>
      <c r="K782" s="24"/>
    </row>
    <row r="783" ht="15.75" customHeight="1">
      <c r="E783" s="48"/>
      <c r="J783" s="24"/>
      <c r="K783" s="24"/>
    </row>
    <row r="784" ht="15.75" customHeight="1">
      <c r="E784" s="48"/>
      <c r="J784" s="24"/>
      <c r="K784" s="24"/>
    </row>
    <row r="785" ht="15.75" customHeight="1">
      <c r="E785" s="48"/>
      <c r="J785" s="24"/>
      <c r="K785" s="24"/>
    </row>
    <row r="786" ht="15.75" customHeight="1">
      <c r="E786" s="48"/>
      <c r="J786" s="24"/>
      <c r="K786" s="24"/>
    </row>
    <row r="787" ht="15.75" customHeight="1">
      <c r="E787" s="48"/>
      <c r="J787" s="24"/>
      <c r="K787" s="24"/>
    </row>
    <row r="788" ht="15.75" customHeight="1">
      <c r="E788" s="48"/>
      <c r="J788" s="24"/>
      <c r="K788" s="24"/>
    </row>
    <row r="789" ht="15.75" customHeight="1">
      <c r="E789" s="48"/>
      <c r="J789" s="24"/>
      <c r="K789" s="24"/>
    </row>
    <row r="790" ht="15.75" customHeight="1">
      <c r="E790" s="48"/>
      <c r="J790" s="24"/>
      <c r="K790" s="24"/>
    </row>
    <row r="791" ht="15.75" customHeight="1">
      <c r="E791" s="48"/>
      <c r="J791" s="24"/>
      <c r="K791" s="24"/>
    </row>
    <row r="792" ht="15.75" customHeight="1">
      <c r="E792" s="48"/>
      <c r="J792" s="24"/>
      <c r="K792" s="24"/>
    </row>
    <row r="793" ht="15.75" customHeight="1">
      <c r="E793" s="48"/>
      <c r="J793" s="24"/>
      <c r="K793" s="24"/>
    </row>
    <row r="794" ht="15.75" customHeight="1">
      <c r="E794" s="48"/>
      <c r="J794" s="24"/>
      <c r="K794" s="24"/>
    </row>
    <row r="795" ht="15.75" customHeight="1">
      <c r="E795" s="48"/>
      <c r="J795" s="24"/>
      <c r="K795" s="24"/>
    </row>
    <row r="796" ht="15.75" customHeight="1">
      <c r="E796" s="48"/>
      <c r="J796" s="24"/>
      <c r="K796" s="24"/>
    </row>
    <row r="797" ht="15.75" customHeight="1">
      <c r="E797" s="48"/>
      <c r="J797" s="24"/>
      <c r="K797" s="24"/>
    </row>
    <row r="798" ht="15.75" customHeight="1">
      <c r="E798" s="48"/>
      <c r="J798" s="24"/>
      <c r="K798" s="24"/>
    </row>
    <row r="799" ht="15.75" customHeight="1">
      <c r="E799" s="48"/>
      <c r="J799" s="24"/>
      <c r="K799" s="24"/>
    </row>
    <row r="800" ht="15.75" customHeight="1">
      <c r="E800" s="48"/>
      <c r="J800" s="24"/>
      <c r="K800" s="24"/>
    </row>
    <row r="801" ht="15.75" customHeight="1">
      <c r="E801" s="48"/>
      <c r="J801" s="24"/>
      <c r="K801" s="24"/>
    </row>
    <row r="802" ht="15.75" customHeight="1">
      <c r="E802" s="48"/>
      <c r="J802" s="24"/>
      <c r="K802" s="24"/>
    </row>
    <row r="803" ht="15.75" customHeight="1">
      <c r="E803" s="48"/>
      <c r="J803" s="24"/>
      <c r="K803" s="24"/>
    </row>
    <row r="804" ht="15.75" customHeight="1">
      <c r="E804" s="48"/>
      <c r="J804" s="24"/>
      <c r="K804" s="24"/>
    </row>
    <row r="805" ht="15.75" customHeight="1">
      <c r="E805" s="48"/>
      <c r="J805" s="24"/>
      <c r="K805" s="24"/>
    </row>
    <row r="806" ht="15.75" customHeight="1">
      <c r="E806" s="48"/>
      <c r="J806" s="24"/>
      <c r="K806" s="24"/>
    </row>
    <row r="807" ht="15.75" customHeight="1">
      <c r="E807" s="48"/>
      <c r="J807" s="24"/>
      <c r="K807" s="24"/>
    </row>
    <row r="808" ht="15.75" customHeight="1">
      <c r="E808" s="48"/>
      <c r="J808" s="24"/>
      <c r="K808" s="24"/>
    </row>
    <row r="809" ht="15.75" customHeight="1">
      <c r="E809" s="48"/>
      <c r="J809" s="24"/>
      <c r="K809" s="24"/>
    </row>
    <row r="810" ht="15.75" customHeight="1">
      <c r="E810" s="48"/>
      <c r="J810" s="24"/>
      <c r="K810" s="24"/>
    </row>
    <row r="811" ht="15.75" customHeight="1">
      <c r="E811" s="48"/>
      <c r="J811" s="24"/>
      <c r="K811" s="24"/>
    </row>
    <row r="812" ht="15.75" customHeight="1">
      <c r="E812" s="48"/>
      <c r="J812" s="24"/>
      <c r="K812" s="24"/>
    </row>
    <row r="813" ht="15.75" customHeight="1">
      <c r="E813" s="48"/>
      <c r="J813" s="24"/>
      <c r="K813" s="24"/>
    </row>
    <row r="814" ht="15.75" customHeight="1">
      <c r="E814" s="48"/>
      <c r="J814" s="24"/>
      <c r="K814" s="24"/>
    </row>
    <row r="815" ht="15.75" customHeight="1">
      <c r="E815" s="48"/>
      <c r="J815" s="24"/>
      <c r="K815" s="24"/>
    </row>
    <row r="816" ht="15.75" customHeight="1">
      <c r="E816" s="48"/>
      <c r="J816" s="24"/>
      <c r="K816" s="24"/>
    </row>
    <row r="817" ht="15.75" customHeight="1">
      <c r="E817" s="48"/>
      <c r="J817" s="24"/>
      <c r="K817" s="24"/>
    </row>
    <row r="818" ht="15.75" customHeight="1">
      <c r="E818" s="48"/>
      <c r="J818" s="24"/>
      <c r="K818" s="24"/>
    </row>
    <row r="819" ht="15.75" customHeight="1">
      <c r="E819" s="48"/>
      <c r="J819" s="24"/>
      <c r="K819" s="24"/>
    </row>
    <row r="820" ht="15.75" customHeight="1">
      <c r="E820" s="48"/>
      <c r="J820" s="24"/>
      <c r="K820" s="24"/>
    </row>
    <row r="821" ht="15.75" customHeight="1">
      <c r="E821" s="48"/>
      <c r="J821" s="24"/>
      <c r="K821" s="24"/>
    </row>
    <row r="822" ht="15.75" customHeight="1">
      <c r="E822" s="48"/>
      <c r="J822" s="24"/>
      <c r="K822" s="24"/>
    </row>
    <row r="823" ht="15.75" customHeight="1">
      <c r="E823" s="48"/>
      <c r="J823" s="24"/>
      <c r="K823" s="24"/>
    </row>
    <row r="824" ht="15.75" customHeight="1">
      <c r="E824" s="48"/>
      <c r="J824" s="24"/>
      <c r="K824" s="24"/>
    </row>
    <row r="825" ht="15.75" customHeight="1">
      <c r="E825" s="48"/>
      <c r="J825" s="24"/>
      <c r="K825" s="24"/>
    </row>
    <row r="826" ht="15.75" customHeight="1">
      <c r="E826" s="48"/>
      <c r="J826" s="24"/>
      <c r="K826" s="24"/>
    </row>
    <row r="827" ht="15.75" customHeight="1">
      <c r="E827" s="48"/>
      <c r="J827" s="24"/>
      <c r="K827" s="24"/>
    </row>
    <row r="828" ht="15.75" customHeight="1">
      <c r="E828" s="48"/>
      <c r="J828" s="24"/>
      <c r="K828" s="24"/>
    </row>
    <row r="829" ht="15.75" customHeight="1">
      <c r="E829" s="48"/>
      <c r="J829" s="24"/>
      <c r="K829" s="24"/>
    </row>
    <row r="830" ht="15.75" customHeight="1">
      <c r="E830" s="48"/>
      <c r="J830" s="24"/>
      <c r="K830" s="24"/>
    </row>
    <row r="831" ht="15.75" customHeight="1">
      <c r="E831" s="48"/>
      <c r="J831" s="24"/>
      <c r="K831" s="24"/>
    </row>
    <row r="832" ht="15.75" customHeight="1">
      <c r="E832" s="48"/>
      <c r="J832" s="24"/>
      <c r="K832" s="24"/>
    </row>
    <row r="833" ht="15.75" customHeight="1">
      <c r="E833" s="48"/>
      <c r="J833" s="24"/>
      <c r="K833" s="24"/>
    </row>
    <row r="834" ht="15.75" customHeight="1">
      <c r="E834" s="48"/>
      <c r="J834" s="24"/>
      <c r="K834" s="24"/>
    </row>
    <row r="835" ht="15.75" customHeight="1">
      <c r="E835" s="48"/>
      <c r="J835" s="24"/>
      <c r="K835" s="24"/>
    </row>
    <row r="836" ht="15.75" customHeight="1">
      <c r="E836" s="48"/>
      <c r="J836" s="24"/>
      <c r="K836" s="24"/>
    </row>
    <row r="837" ht="15.75" customHeight="1">
      <c r="E837" s="48"/>
      <c r="J837" s="24"/>
      <c r="K837" s="24"/>
    </row>
    <row r="838" ht="15.75" customHeight="1">
      <c r="E838" s="48"/>
      <c r="J838" s="24"/>
      <c r="K838" s="24"/>
    </row>
    <row r="839" ht="15.75" customHeight="1">
      <c r="E839" s="48"/>
      <c r="J839" s="24"/>
      <c r="K839" s="24"/>
    </row>
    <row r="840" ht="15.75" customHeight="1">
      <c r="E840" s="48"/>
      <c r="J840" s="24"/>
      <c r="K840" s="24"/>
    </row>
    <row r="841" ht="15.75" customHeight="1">
      <c r="E841" s="48"/>
      <c r="J841" s="24"/>
      <c r="K841" s="24"/>
    </row>
    <row r="842" ht="15.75" customHeight="1">
      <c r="E842" s="48"/>
      <c r="J842" s="24"/>
      <c r="K842" s="24"/>
    </row>
    <row r="843" ht="15.75" customHeight="1">
      <c r="E843" s="48"/>
      <c r="J843" s="24"/>
      <c r="K843" s="24"/>
    </row>
    <row r="844" ht="15.75" customHeight="1">
      <c r="E844" s="48"/>
      <c r="J844" s="24"/>
      <c r="K844" s="24"/>
    </row>
    <row r="845" ht="15.75" customHeight="1">
      <c r="E845" s="48"/>
      <c r="J845" s="24"/>
      <c r="K845" s="24"/>
    </row>
    <row r="846" ht="15.75" customHeight="1">
      <c r="E846" s="48"/>
      <c r="J846" s="24"/>
      <c r="K846" s="24"/>
    </row>
    <row r="847" ht="15.75" customHeight="1">
      <c r="E847" s="48"/>
      <c r="J847" s="24"/>
      <c r="K847" s="24"/>
    </row>
    <row r="848" ht="15.75" customHeight="1">
      <c r="E848" s="48"/>
      <c r="J848" s="24"/>
      <c r="K848" s="24"/>
    </row>
    <row r="849" ht="15.75" customHeight="1">
      <c r="E849" s="48"/>
      <c r="J849" s="24"/>
      <c r="K849" s="24"/>
    </row>
    <row r="850" ht="15.75" customHeight="1">
      <c r="E850" s="48"/>
      <c r="J850" s="24"/>
      <c r="K850" s="24"/>
    </row>
    <row r="851" ht="15.75" customHeight="1">
      <c r="E851" s="48"/>
      <c r="J851" s="24"/>
      <c r="K851" s="24"/>
    </row>
    <row r="852" ht="15.75" customHeight="1">
      <c r="E852" s="48"/>
      <c r="J852" s="24"/>
      <c r="K852" s="24"/>
    </row>
    <row r="853" ht="15.75" customHeight="1">
      <c r="E853" s="48"/>
      <c r="J853" s="24"/>
      <c r="K853" s="24"/>
    </row>
    <row r="854" ht="15.75" customHeight="1">
      <c r="E854" s="48"/>
      <c r="J854" s="24"/>
      <c r="K854" s="24"/>
    </row>
    <row r="855" ht="15.75" customHeight="1">
      <c r="E855" s="48"/>
      <c r="J855" s="24"/>
      <c r="K855" s="24"/>
    </row>
    <row r="856" ht="15.75" customHeight="1">
      <c r="E856" s="48"/>
      <c r="J856" s="24"/>
      <c r="K856" s="24"/>
    </row>
    <row r="857" ht="15.75" customHeight="1">
      <c r="E857" s="48"/>
      <c r="J857" s="24"/>
      <c r="K857" s="24"/>
    </row>
    <row r="858" ht="15.75" customHeight="1">
      <c r="E858" s="48"/>
      <c r="J858" s="24"/>
      <c r="K858" s="24"/>
    </row>
    <row r="859" ht="15.75" customHeight="1">
      <c r="E859" s="48"/>
      <c r="J859" s="24"/>
      <c r="K859" s="24"/>
    </row>
    <row r="860" ht="15.75" customHeight="1">
      <c r="E860" s="48"/>
      <c r="J860" s="24"/>
      <c r="K860" s="24"/>
    </row>
    <row r="861" ht="15.75" customHeight="1">
      <c r="E861" s="48"/>
      <c r="J861" s="24"/>
      <c r="K861" s="24"/>
    </row>
    <row r="862" ht="15.75" customHeight="1">
      <c r="E862" s="48"/>
      <c r="J862" s="24"/>
      <c r="K862" s="24"/>
    </row>
    <row r="863" ht="15.75" customHeight="1">
      <c r="E863" s="48"/>
      <c r="J863" s="24"/>
      <c r="K863" s="24"/>
    </row>
    <row r="864" ht="15.75" customHeight="1">
      <c r="E864" s="48"/>
      <c r="J864" s="24"/>
      <c r="K864" s="24"/>
    </row>
    <row r="865" ht="15.75" customHeight="1">
      <c r="E865" s="48"/>
      <c r="J865" s="24"/>
      <c r="K865" s="24"/>
    </row>
    <row r="866" ht="15.75" customHeight="1">
      <c r="E866" s="48"/>
      <c r="J866" s="24"/>
      <c r="K866" s="24"/>
    </row>
    <row r="867" ht="15.75" customHeight="1">
      <c r="E867" s="48"/>
      <c r="J867" s="24"/>
      <c r="K867" s="24"/>
    </row>
    <row r="868" ht="15.75" customHeight="1">
      <c r="E868" s="48"/>
      <c r="J868" s="24"/>
      <c r="K868" s="24"/>
    </row>
    <row r="869" ht="15.75" customHeight="1">
      <c r="E869" s="48"/>
      <c r="J869" s="24"/>
      <c r="K869" s="24"/>
    </row>
    <row r="870" ht="15.75" customHeight="1">
      <c r="E870" s="48"/>
      <c r="J870" s="24"/>
      <c r="K870" s="24"/>
    </row>
    <row r="871" ht="15.75" customHeight="1">
      <c r="E871" s="48"/>
      <c r="J871" s="24"/>
      <c r="K871" s="24"/>
    </row>
    <row r="872" ht="15.75" customHeight="1">
      <c r="E872" s="48"/>
      <c r="J872" s="24"/>
      <c r="K872" s="24"/>
    </row>
    <row r="873" ht="15.75" customHeight="1">
      <c r="E873" s="48"/>
      <c r="J873" s="24"/>
      <c r="K873" s="24"/>
    </row>
    <row r="874" ht="15.75" customHeight="1">
      <c r="E874" s="48"/>
      <c r="J874" s="24"/>
      <c r="K874" s="24"/>
    </row>
    <row r="875" ht="15.75" customHeight="1">
      <c r="E875" s="48"/>
      <c r="J875" s="24"/>
      <c r="K875" s="24"/>
    </row>
    <row r="876" ht="15.75" customHeight="1">
      <c r="E876" s="48"/>
      <c r="J876" s="24"/>
      <c r="K876" s="24"/>
    </row>
    <row r="877" ht="15.75" customHeight="1">
      <c r="E877" s="48"/>
      <c r="J877" s="24"/>
      <c r="K877" s="24"/>
    </row>
    <row r="878" ht="15.75" customHeight="1">
      <c r="E878" s="48"/>
      <c r="J878" s="24"/>
      <c r="K878" s="24"/>
    </row>
    <row r="879" ht="15.75" customHeight="1">
      <c r="E879" s="48"/>
      <c r="J879" s="24"/>
      <c r="K879" s="24"/>
    </row>
    <row r="880" ht="15.75" customHeight="1">
      <c r="E880" s="48"/>
      <c r="J880" s="24"/>
      <c r="K880" s="24"/>
    </row>
    <row r="881" ht="15.75" customHeight="1">
      <c r="E881" s="48"/>
      <c r="J881" s="24"/>
      <c r="K881" s="24"/>
    </row>
    <row r="882" ht="15.75" customHeight="1">
      <c r="E882" s="48"/>
      <c r="J882" s="24"/>
      <c r="K882" s="24"/>
    </row>
    <row r="883" ht="15.75" customHeight="1">
      <c r="E883" s="48"/>
      <c r="J883" s="24"/>
      <c r="K883" s="24"/>
    </row>
    <row r="884" ht="15.75" customHeight="1">
      <c r="E884" s="48"/>
      <c r="J884" s="24"/>
      <c r="K884" s="24"/>
    </row>
    <row r="885" ht="15.75" customHeight="1">
      <c r="E885" s="48"/>
      <c r="J885" s="24"/>
      <c r="K885" s="24"/>
    </row>
    <row r="886" ht="15.75" customHeight="1">
      <c r="E886" s="48"/>
      <c r="J886" s="24"/>
      <c r="K886" s="24"/>
    </row>
    <row r="887" ht="15.75" customHeight="1">
      <c r="E887" s="48"/>
      <c r="J887" s="24"/>
      <c r="K887" s="24"/>
    </row>
    <row r="888" ht="15.75" customHeight="1">
      <c r="E888" s="48"/>
      <c r="J888" s="24"/>
      <c r="K888" s="24"/>
    </row>
    <row r="889" ht="15.75" customHeight="1">
      <c r="E889" s="48"/>
      <c r="J889" s="24"/>
      <c r="K889" s="24"/>
    </row>
    <row r="890" ht="15.75" customHeight="1">
      <c r="E890" s="48"/>
      <c r="J890" s="24"/>
      <c r="K890" s="24"/>
    </row>
    <row r="891" ht="15.75" customHeight="1">
      <c r="E891" s="48"/>
      <c r="J891" s="24"/>
      <c r="K891" s="24"/>
    </row>
    <row r="892" ht="15.75" customHeight="1">
      <c r="E892" s="48"/>
      <c r="J892" s="24"/>
      <c r="K892" s="24"/>
    </row>
    <row r="893" ht="15.75" customHeight="1">
      <c r="E893" s="48"/>
      <c r="J893" s="24"/>
      <c r="K893" s="24"/>
    </row>
    <row r="894" ht="15.75" customHeight="1">
      <c r="E894" s="48"/>
      <c r="J894" s="24"/>
      <c r="K894" s="24"/>
    </row>
    <row r="895" ht="15.75" customHeight="1">
      <c r="E895" s="48"/>
      <c r="J895" s="24"/>
      <c r="K895" s="24"/>
    </row>
    <row r="896" ht="15.75" customHeight="1">
      <c r="E896" s="48"/>
      <c r="J896" s="24"/>
      <c r="K896" s="24"/>
    </row>
    <row r="897" ht="15.75" customHeight="1">
      <c r="E897" s="48"/>
      <c r="J897" s="24"/>
      <c r="K897" s="24"/>
    </row>
    <row r="898" ht="15.75" customHeight="1">
      <c r="E898" s="48"/>
      <c r="J898" s="24"/>
      <c r="K898" s="24"/>
    </row>
    <row r="899" ht="15.75" customHeight="1">
      <c r="E899" s="48"/>
      <c r="J899" s="24"/>
      <c r="K899" s="24"/>
    </row>
    <row r="900" ht="15.75" customHeight="1">
      <c r="E900" s="48"/>
      <c r="J900" s="24"/>
      <c r="K900" s="24"/>
    </row>
    <row r="901" ht="15.75" customHeight="1">
      <c r="E901" s="48"/>
      <c r="J901" s="24"/>
      <c r="K901" s="24"/>
    </row>
    <row r="902" ht="15.75" customHeight="1">
      <c r="E902" s="48"/>
      <c r="J902" s="24"/>
      <c r="K902" s="24"/>
    </row>
    <row r="903" ht="15.75" customHeight="1">
      <c r="E903" s="48"/>
      <c r="J903" s="24"/>
      <c r="K903" s="24"/>
    </row>
    <row r="904" ht="15.75" customHeight="1">
      <c r="E904" s="48"/>
      <c r="J904" s="24"/>
      <c r="K904" s="24"/>
    </row>
    <row r="905" ht="15.75" customHeight="1">
      <c r="E905" s="48"/>
      <c r="J905" s="24"/>
      <c r="K905" s="24"/>
    </row>
    <row r="906" ht="15.75" customHeight="1">
      <c r="E906" s="48"/>
      <c r="J906" s="24"/>
      <c r="K906" s="24"/>
    </row>
    <row r="907" ht="15.75" customHeight="1">
      <c r="E907" s="48"/>
      <c r="J907" s="24"/>
      <c r="K907" s="24"/>
    </row>
    <row r="908" ht="15.75" customHeight="1">
      <c r="E908" s="48"/>
      <c r="J908" s="24"/>
      <c r="K908" s="24"/>
    </row>
    <row r="909" ht="15.75" customHeight="1">
      <c r="E909" s="48"/>
      <c r="J909" s="24"/>
      <c r="K909" s="24"/>
    </row>
    <row r="910" ht="15.75" customHeight="1">
      <c r="E910" s="48"/>
      <c r="J910" s="24"/>
      <c r="K910" s="24"/>
    </row>
    <row r="911" ht="15.75" customHeight="1">
      <c r="E911" s="48"/>
      <c r="J911" s="24"/>
      <c r="K911" s="24"/>
    </row>
    <row r="912" ht="15.75" customHeight="1">
      <c r="E912" s="48"/>
      <c r="J912" s="24"/>
      <c r="K912" s="24"/>
    </row>
    <row r="913" ht="15.75" customHeight="1">
      <c r="E913" s="48"/>
      <c r="J913" s="24"/>
      <c r="K913" s="24"/>
    </row>
    <row r="914" ht="15.75" customHeight="1">
      <c r="E914" s="48"/>
      <c r="J914" s="24"/>
      <c r="K914" s="24"/>
    </row>
    <row r="915" ht="15.75" customHeight="1">
      <c r="E915" s="48"/>
      <c r="J915" s="24"/>
      <c r="K915" s="24"/>
    </row>
    <row r="916" ht="15.75" customHeight="1">
      <c r="E916" s="48"/>
      <c r="J916" s="24"/>
      <c r="K916" s="24"/>
    </row>
    <row r="917" ht="15.75" customHeight="1">
      <c r="E917" s="48"/>
      <c r="J917" s="24"/>
      <c r="K917" s="24"/>
    </row>
    <row r="918" ht="15.75" customHeight="1">
      <c r="E918" s="48"/>
      <c r="J918" s="24"/>
      <c r="K918" s="24"/>
    </row>
    <row r="919" ht="15.75" customHeight="1">
      <c r="E919" s="48"/>
      <c r="J919" s="24"/>
      <c r="K919" s="24"/>
    </row>
    <row r="920" ht="15.75" customHeight="1">
      <c r="E920" s="48"/>
      <c r="J920" s="24"/>
      <c r="K920" s="24"/>
    </row>
    <row r="921" ht="15.75" customHeight="1">
      <c r="E921" s="48"/>
      <c r="J921" s="24"/>
      <c r="K921" s="24"/>
    </row>
    <row r="922" ht="15.75" customHeight="1">
      <c r="E922" s="48"/>
      <c r="J922" s="24"/>
      <c r="K922" s="24"/>
    </row>
    <row r="923" ht="15.75" customHeight="1">
      <c r="E923" s="48"/>
      <c r="J923" s="24"/>
      <c r="K923" s="24"/>
    </row>
    <row r="924" ht="15.75" customHeight="1">
      <c r="E924" s="48"/>
      <c r="J924" s="24"/>
      <c r="K924" s="24"/>
    </row>
    <row r="925" ht="15.75" customHeight="1">
      <c r="E925" s="48"/>
      <c r="J925" s="24"/>
      <c r="K925" s="24"/>
    </row>
    <row r="926" ht="15.75" customHeight="1">
      <c r="E926" s="48"/>
      <c r="J926" s="24"/>
      <c r="K926" s="24"/>
    </row>
    <row r="927" ht="15.75" customHeight="1">
      <c r="E927" s="48"/>
      <c r="J927" s="24"/>
      <c r="K927" s="24"/>
    </row>
    <row r="928" ht="15.75" customHeight="1">
      <c r="E928" s="48"/>
      <c r="J928" s="24"/>
      <c r="K928" s="24"/>
    </row>
    <row r="929" ht="15.75" customHeight="1">
      <c r="E929" s="48"/>
      <c r="J929" s="24"/>
      <c r="K929" s="24"/>
    </row>
    <row r="930" ht="15.75" customHeight="1">
      <c r="E930" s="48"/>
      <c r="J930" s="24"/>
      <c r="K930" s="24"/>
    </row>
    <row r="931" ht="15.75" customHeight="1">
      <c r="E931" s="48"/>
      <c r="J931" s="24"/>
      <c r="K931" s="24"/>
    </row>
    <row r="932" ht="15.75" customHeight="1">
      <c r="E932" s="48"/>
      <c r="J932" s="24"/>
      <c r="K932" s="24"/>
    </row>
    <row r="933" ht="15.75" customHeight="1">
      <c r="E933" s="48"/>
      <c r="J933" s="24"/>
      <c r="K933" s="24"/>
    </row>
    <row r="934" ht="15.75" customHeight="1">
      <c r="E934" s="48"/>
      <c r="J934" s="24"/>
      <c r="K934" s="24"/>
    </row>
    <row r="935" ht="15.75" customHeight="1">
      <c r="E935" s="48"/>
      <c r="J935" s="24"/>
      <c r="K935" s="24"/>
    </row>
    <row r="936" ht="15.75" customHeight="1">
      <c r="E936" s="48"/>
      <c r="J936" s="24"/>
      <c r="K936" s="24"/>
    </row>
    <row r="937" ht="15.75" customHeight="1">
      <c r="E937" s="48"/>
      <c r="J937" s="24"/>
      <c r="K937" s="24"/>
    </row>
    <row r="938" ht="15.75" customHeight="1">
      <c r="E938" s="48"/>
      <c r="J938" s="24"/>
      <c r="K938" s="24"/>
    </row>
    <row r="939" ht="15.75" customHeight="1">
      <c r="E939" s="48"/>
      <c r="J939" s="24"/>
      <c r="K939" s="24"/>
    </row>
    <row r="940" ht="15.75" customHeight="1">
      <c r="E940" s="48"/>
      <c r="J940" s="24"/>
      <c r="K940" s="24"/>
    </row>
    <row r="941" ht="15.75" customHeight="1">
      <c r="E941" s="48"/>
      <c r="J941" s="24"/>
      <c r="K941" s="24"/>
    </row>
    <row r="942" ht="15.75" customHeight="1">
      <c r="E942" s="48"/>
      <c r="J942" s="24"/>
      <c r="K942" s="24"/>
    </row>
    <row r="943" ht="15.75" customHeight="1">
      <c r="E943" s="48"/>
      <c r="J943" s="24"/>
      <c r="K943" s="24"/>
    </row>
    <row r="944" ht="15.75" customHeight="1">
      <c r="E944" s="48"/>
      <c r="J944" s="24"/>
      <c r="K944" s="24"/>
    </row>
    <row r="945" ht="15.75" customHeight="1">
      <c r="E945" s="48"/>
      <c r="J945" s="24"/>
      <c r="K945" s="24"/>
    </row>
    <row r="946" ht="15.75" customHeight="1">
      <c r="E946" s="48"/>
      <c r="J946" s="24"/>
      <c r="K946" s="24"/>
    </row>
    <row r="947" ht="15.75" customHeight="1">
      <c r="E947" s="48"/>
      <c r="J947" s="24"/>
      <c r="K947" s="24"/>
    </row>
    <row r="948" ht="15.75" customHeight="1">
      <c r="E948" s="48"/>
      <c r="J948" s="24"/>
      <c r="K948" s="24"/>
    </row>
    <row r="949" ht="15.75" customHeight="1">
      <c r="E949" s="48"/>
      <c r="J949" s="24"/>
      <c r="K949" s="24"/>
    </row>
    <row r="950" ht="15.75" customHeight="1">
      <c r="E950" s="48"/>
      <c r="J950" s="24"/>
      <c r="K950" s="24"/>
    </row>
    <row r="951" ht="15.75" customHeight="1">
      <c r="E951" s="48"/>
      <c r="J951" s="24"/>
      <c r="K951" s="24"/>
    </row>
    <row r="952" ht="15.75" customHeight="1">
      <c r="E952" s="48"/>
      <c r="J952" s="24"/>
      <c r="K952" s="24"/>
    </row>
    <row r="953" ht="15.75" customHeight="1">
      <c r="E953" s="48"/>
      <c r="J953" s="24"/>
      <c r="K953" s="24"/>
    </row>
    <row r="954" ht="15.75" customHeight="1">
      <c r="E954" s="48"/>
      <c r="J954" s="24"/>
      <c r="K954" s="24"/>
    </row>
    <row r="955" ht="15.75" customHeight="1">
      <c r="E955" s="48"/>
      <c r="J955" s="24"/>
      <c r="K955" s="24"/>
    </row>
    <row r="956" ht="15.75" customHeight="1">
      <c r="E956" s="48"/>
      <c r="J956" s="24"/>
      <c r="K956" s="24"/>
    </row>
    <row r="957" ht="15.75" customHeight="1">
      <c r="E957" s="48"/>
      <c r="J957" s="24"/>
      <c r="K957" s="24"/>
    </row>
    <row r="958" ht="15.75" customHeight="1">
      <c r="E958" s="48"/>
      <c r="J958" s="24"/>
      <c r="K958" s="24"/>
    </row>
    <row r="959" ht="15.75" customHeight="1">
      <c r="E959" s="48"/>
      <c r="J959" s="24"/>
      <c r="K959" s="24"/>
    </row>
    <row r="960" ht="15.75" customHeight="1">
      <c r="E960" s="48"/>
      <c r="J960" s="24"/>
      <c r="K960" s="24"/>
    </row>
    <row r="961" ht="15.75" customHeight="1">
      <c r="E961" s="48"/>
      <c r="J961" s="24"/>
      <c r="K961" s="24"/>
    </row>
    <row r="962" ht="15.75" customHeight="1">
      <c r="E962" s="48"/>
      <c r="J962" s="24"/>
      <c r="K962" s="24"/>
    </row>
    <row r="963" ht="15.75" customHeight="1">
      <c r="E963" s="48"/>
      <c r="J963" s="24"/>
      <c r="K963" s="24"/>
    </row>
    <row r="964" ht="15.75" customHeight="1">
      <c r="E964" s="48"/>
      <c r="J964" s="24"/>
      <c r="K964" s="24"/>
    </row>
    <row r="965" ht="15.75" customHeight="1">
      <c r="E965" s="48"/>
      <c r="J965" s="24"/>
      <c r="K965" s="24"/>
    </row>
    <row r="966" ht="15.75" customHeight="1">
      <c r="E966" s="48"/>
      <c r="J966" s="24"/>
      <c r="K966" s="24"/>
    </row>
    <row r="967" ht="15.75" customHeight="1">
      <c r="E967" s="48"/>
      <c r="J967" s="24"/>
      <c r="K967" s="24"/>
    </row>
    <row r="968" ht="15.75" customHeight="1">
      <c r="E968" s="48"/>
      <c r="J968" s="24"/>
      <c r="K968" s="24"/>
    </row>
    <row r="969" ht="15.75" customHeight="1">
      <c r="E969" s="48"/>
      <c r="J969" s="24"/>
      <c r="K969" s="24"/>
    </row>
    <row r="970" ht="15.75" customHeight="1">
      <c r="E970" s="48"/>
      <c r="J970" s="24"/>
      <c r="K970" s="24"/>
    </row>
    <row r="971" ht="15.75" customHeight="1">
      <c r="E971" s="48"/>
      <c r="J971" s="24"/>
      <c r="K971" s="24"/>
    </row>
    <row r="972" ht="15.75" customHeight="1">
      <c r="E972" s="48"/>
      <c r="J972" s="24"/>
      <c r="K972" s="24"/>
    </row>
    <row r="973" ht="15.75" customHeight="1">
      <c r="E973" s="48"/>
      <c r="J973" s="24"/>
      <c r="K973" s="24"/>
    </row>
    <row r="974" ht="15.75" customHeight="1">
      <c r="E974" s="48"/>
      <c r="J974" s="24"/>
      <c r="K974" s="24"/>
    </row>
    <row r="975" ht="15.75" customHeight="1">
      <c r="E975" s="48"/>
      <c r="J975" s="24"/>
      <c r="K975" s="24"/>
    </row>
    <row r="976" ht="15.75" customHeight="1">
      <c r="E976" s="48"/>
      <c r="J976" s="24"/>
      <c r="K976" s="24"/>
    </row>
    <row r="977" ht="15.75" customHeight="1">
      <c r="E977" s="48"/>
      <c r="J977" s="24"/>
      <c r="K977" s="24"/>
    </row>
    <row r="978" ht="15.75" customHeight="1">
      <c r="E978" s="48"/>
      <c r="J978" s="24"/>
      <c r="K978" s="24"/>
    </row>
    <row r="979" ht="15.75" customHeight="1">
      <c r="E979" s="48"/>
      <c r="J979" s="24"/>
      <c r="K979" s="24"/>
    </row>
    <row r="980" ht="15.75" customHeight="1">
      <c r="E980" s="48"/>
      <c r="J980" s="24"/>
      <c r="K980" s="24"/>
    </row>
    <row r="981" ht="15.75" customHeight="1">
      <c r="E981" s="48"/>
      <c r="J981" s="24"/>
      <c r="K981" s="24"/>
    </row>
    <row r="982" ht="15.75" customHeight="1">
      <c r="E982" s="48"/>
      <c r="J982" s="24"/>
      <c r="K982" s="24"/>
    </row>
    <row r="983" ht="15.75" customHeight="1">
      <c r="E983" s="48"/>
      <c r="J983" s="24"/>
      <c r="K983" s="24"/>
    </row>
    <row r="984" ht="15.75" customHeight="1">
      <c r="E984" s="48"/>
      <c r="J984" s="24"/>
      <c r="K984" s="24"/>
    </row>
    <row r="985" ht="15.75" customHeight="1">
      <c r="E985" s="48"/>
      <c r="J985" s="24"/>
      <c r="K985" s="24"/>
    </row>
    <row r="986" ht="15.75" customHeight="1">
      <c r="E986" s="48"/>
      <c r="J986" s="24"/>
      <c r="K986" s="24"/>
    </row>
    <row r="987" ht="15.75" customHeight="1">
      <c r="E987" s="48"/>
      <c r="J987" s="24"/>
      <c r="K987" s="24"/>
    </row>
    <row r="988" ht="15.75" customHeight="1">
      <c r="E988" s="48"/>
      <c r="J988" s="24"/>
      <c r="K988" s="24"/>
    </row>
    <row r="989" ht="15.75" customHeight="1">
      <c r="E989" s="48"/>
      <c r="J989" s="24"/>
      <c r="K989" s="24"/>
    </row>
    <row r="990" ht="15.75" customHeight="1">
      <c r="E990" s="48"/>
      <c r="J990" s="24"/>
      <c r="K990" s="24"/>
    </row>
    <row r="991" ht="15.75" customHeight="1">
      <c r="E991" s="48"/>
      <c r="J991" s="24"/>
      <c r="K991" s="24"/>
    </row>
    <row r="992" ht="15.75" customHeight="1">
      <c r="E992" s="48"/>
      <c r="J992" s="24"/>
      <c r="K992" s="24"/>
    </row>
    <row r="993" ht="15.75" customHeight="1">
      <c r="E993" s="48"/>
      <c r="J993" s="24"/>
      <c r="K993" s="24"/>
    </row>
    <row r="994" ht="15.75" customHeight="1">
      <c r="E994" s="48"/>
      <c r="J994" s="24"/>
      <c r="K994" s="24"/>
    </row>
    <row r="995" ht="15.75" customHeight="1">
      <c r="E995" s="48"/>
      <c r="J995" s="24"/>
      <c r="K995" s="24"/>
    </row>
    <row r="996" ht="15.75" customHeight="1">
      <c r="E996" s="48"/>
      <c r="J996" s="24"/>
      <c r="K996" s="24"/>
    </row>
    <row r="997" ht="15.75" customHeight="1">
      <c r="E997" s="48"/>
      <c r="J997" s="24"/>
      <c r="K997" s="24"/>
    </row>
    <row r="998" ht="15.75" customHeight="1">
      <c r="E998" s="48"/>
      <c r="J998" s="24"/>
      <c r="K998" s="24"/>
    </row>
    <row r="999" ht="15.75" customHeight="1">
      <c r="E999" s="48"/>
      <c r="J999" s="24"/>
      <c r="K999" s="24"/>
    </row>
    <row r="1000" ht="15.75" customHeight="1">
      <c r="E1000" s="48"/>
      <c r="J1000" s="24"/>
      <c r="K1000" s="24"/>
    </row>
  </sheetData>
  <mergeCells count="2">
    <mergeCell ref="L1:P1"/>
    <mergeCell ref="R1:V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88"/>
    <col customWidth="1" min="2" max="2" width="9.0"/>
    <col customWidth="1" min="3" max="26" width="12.75"/>
  </cols>
  <sheetData>
    <row r="1">
      <c r="A1" s="49" t="s">
        <v>69</v>
      </c>
      <c r="C1" s="49" t="str">
        <f>'Project Summary'!B3</f>
        <v>BBL-L-030</v>
      </c>
    </row>
    <row r="2">
      <c r="A2" s="4" t="s">
        <v>70</v>
      </c>
      <c r="B2" s="4">
        <f>SUM(Fields!$C:$C)</f>
        <v>3</v>
      </c>
      <c r="C2" s="4" t="s">
        <v>10</v>
      </c>
      <c r="D2" s="50" t="s">
        <v>71</v>
      </c>
    </row>
    <row r="3">
      <c r="A3" s="4" t="s">
        <v>72</v>
      </c>
      <c r="B3" s="51">
        <f>References!B9</f>
        <v>30</v>
      </c>
      <c r="C3" s="4" t="s">
        <v>73</v>
      </c>
      <c r="D3" s="52" t="s">
        <v>74</v>
      </c>
      <c r="E3" s="3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75</v>
      </c>
      <c r="B4" s="53">
        <f>References!B10</f>
        <v>199</v>
      </c>
      <c r="C4" s="4" t="s">
        <v>76</v>
      </c>
      <c r="D4" s="52" t="s">
        <v>74</v>
      </c>
      <c r="E4" s="3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35"/>
      <c r="C5" s="35"/>
      <c r="D5" s="35"/>
      <c r="E5" s="3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54">
        <f>'Project Summary'!B7</f>
        <v>2025</v>
      </c>
      <c r="D6" s="54">
        <f>B6+3</f>
        <v>2028</v>
      </c>
      <c r="F6" s="54">
        <f>D6+3</f>
        <v>2031</v>
      </c>
      <c r="H6" s="54">
        <f>F6+3</f>
        <v>2034</v>
      </c>
      <c r="J6" s="54">
        <f>H6+3</f>
        <v>2037</v>
      </c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>
      <c r="A7" s="4" t="s">
        <v>77</v>
      </c>
      <c r="B7" s="55">
        <f>Measurements!P3</f>
        <v>13.77</v>
      </c>
      <c r="C7" s="4" t="s">
        <v>73</v>
      </c>
      <c r="D7" s="51" t="str">
        <f>AVERAGEIFS(Measurements!$H:$H,Measurements!$D:$D,D$6,Measurements!$G:$G,"SOC")</f>
        <v>#DIV/0!</v>
      </c>
      <c r="E7" s="4" t="s">
        <v>73</v>
      </c>
      <c r="F7" s="51" t="str">
        <f>AVERAGEIFS(Measurements!$H:$H,Measurements!$D:$D,F$6,Measurements!$G:$G,"SOC")</f>
        <v>#DIV/0!</v>
      </c>
      <c r="G7" s="4" t="s">
        <v>73</v>
      </c>
      <c r="H7" s="51" t="str">
        <f>AVERAGEIFS(Measurements!$H:$H,Measurements!$D:$D,H$6,Measurements!$G:$G,"SOC")</f>
        <v>#DIV/0!</v>
      </c>
      <c r="I7" s="4" t="s">
        <v>73</v>
      </c>
      <c r="J7" s="51" t="str">
        <f>AVERAGEIFS(Measurements!$H:$H,Measurements!$D:$D,J$6,Measurements!$G:$G,"SOC")</f>
        <v>#DIV/0!</v>
      </c>
      <c r="K7" s="4" t="s">
        <v>73</v>
      </c>
    </row>
    <row r="8">
      <c r="A8" s="4" t="s">
        <v>78</v>
      </c>
      <c r="B8" s="4">
        <f>AVERAGEIFS(Measurements!$F:$F,Measurements!$D:$D,B6)</f>
        <v>30</v>
      </c>
      <c r="C8" s="4" t="s">
        <v>79</v>
      </c>
      <c r="D8" s="4" t="str">
        <f>AVERAGEIFS(Measurements!$F:$F,Measurements!$D:$D,D$6)</f>
        <v>#DIV/0!</v>
      </c>
      <c r="E8" s="4" t="s">
        <v>79</v>
      </c>
      <c r="F8" s="4" t="str">
        <f>AVERAGEIFS(Measurements!$F:$F,Measurements!$D:$D,F$6)</f>
        <v>#DIV/0!</v>
      </c>
      <c r="G8" s="4" t="s">
        <v>79</v>
      </c>
      <c r="H8" s="4" t="str">
        <f>AVERAGEIFS(Measurements!$F:$F,Measurements!$D:$D,H$6)</f>
        <v>#DIV/0!</v>
      </c>
      <c r="I8" s="4" t="s">
        <v>79</v>
      </c>
      <c r="J8" s="4" t="str">
        <f>AVERAGEIFS(Measurements!$F:$F,Measurements!$D:$D,J$6)</f>
        <v>#DIV/0!</v>
      </c>
      <c r="K8" s="4" t="s">
        <v>79</v>
      </c>
    </row>
    <row r="9">
      <c r="A9" s="4" t="s">
        <v>80</v>
      </c>
      <c r="B9" s="4">
        <v>30.0</v>
      </c>
      <c r="C9" s="4" t="s">
        <v>79</v>
      </c>
      <c r="D9" s="4">
        <v>30.0</v>
      </c>
      <c r="E9" s="4" t="s">
        <v>79</v>
      </c>
      <c r="F9" s="4">
        <v>30.0</v>
      </c>
      <c r="G9" s="4" t="s">
        <v>79</v>
      </c>
      <c r="H9" s="4">
        <v>30.0</v>
      </c>
      <c r="I9" s="4" t="s">
        <v>79</v>
      </c>
      <c r="J9" s="4">
        <v>30.0</v>
      </c>
      <c r="K9" s="4" t="s">
        <v>79</v>
      </c>
    </row>
    <row r="10">
      <c r="A10" s="4" t="s">
        <v>81</v>
      </c>
      <c r="B10" s="4">
        <f>VLOOKUP(B$7/10,'calculation factors'!$C$3:$D$770,2,1)</f>
        <v>1.438</v>
      </c>
      <c r="C10" s="4" t="s">
        <v>82</v>
      </c>
      <c r="D10" s="4" t="str">
        <f>VLOOKUP(D$7/10,'calculation factors'!$C$3:$D$770,2,1)</f>
        <v>#DIV/0!</v>
      </c>
      <c r="E10" s="4" t="s">
        <v>82</v>
      </c>
      <c r="F10" s="4" t="str">
        <f>VLOOKUP(F$7/10,'calculation factors'!$C$3:$D$770,2,1)</f>
        <v>#DIV/0!</v>
      </c>
      <c r="G10" s="4" t="s">
        <v>82</v>
      </c>
      <c r="H10" s="4" t="str">
        <f>VLOOKUP(H$7/10,'calculation factors'!$C$3:$D$770,2,1)</f>
        <v>#DIV/0!</v>
      </c>
      <c r="I10" s="4" t="s">
        <v>82</v>
      </c>
      <c r="J10" s="4" t="str">
        <f>VLOOKUP(J$7/10,'calculation factors'!$C$3:$D$770,2,1)</f>
        <v>#DIV/0!</v>
      </c>
      <c r="K10" s="4" t="s">
        <v>82</v>
      </c>
    </row>
    <row r="11">
      <c r="A11" s="4" t="s">
        <v>83</v>
      </c>
      <c r="B11" s="21">
        <f>B$7*B$9*B$10*'calculation factors'!$B$1/10</f>
        <v>217.81386</v>
      </c>
      <c r="C11" s="4" t="s">
        <v>76</v>
      </c>
      <c r="D11" s="21" t="str">
        <f>D$7*D$9*D$10*'calculation factors'!$B$1/10</f>
        <v>#DIV/0!</v>
      </c>
      <c r="E11" s="4" t="s">
        <v>76</v>
      </c>
      <c r="F11" s="21" t="str">
        <f>F$7*F$9*F$10*'calculation factors'!$B$1/10</f>
        <v>#DIV/0!</v>
      </c>
      <c r="G11" s="4" t="s">
        <v>76</v>
      </c>
      <c r="H11" s="21" t="str">
        <f>H$7*H$9*H$10*'calculation factors'!$B$1/10</f>
        <v>#DIV/0!</v>
      </c>
      <c r="I11" s="4" t="s">
        <v>76</v>
      </c>
      <c r="J11" s="21" t="str">
        <f>J$7*J$9*J$10*'calculation factors'!$B$1/10</f>
        <v>#DIV/0!</v>
      </c>
      <c r="K11" s="4" t="s">
        <v>76</v>
      </c>
    </row>
    <row r="12">
      <c r="A12" s="3" t="s">
        <v>84</v>
      </c>
      <c r="B12" s="56">
        <f>Measurements!V3</f>
        <v>0</v>
      </c>
      <c r="C12" s="3" t="s">
        <v>76</v>
      </c>
      <c r="D12" s="56" t="str">
        <f>AVERAGEIFS(Measurements!$I:$I,Measurements!$D:$D,D$6,Measurements!$G:$G,"agb")</f>
        <v>#DIV/0!</v>
      </c>
      <c r="E12" s="3" t="s">
        <v>76</v>
      </c>
      <c r="F12" s="56" t="str">
        <f>AVERAGEIFS(Measurements!$I:$I,Measurements!$D:$D,F$6,Measurements!$G:$G,"agb")</f>
        <v>#DIV/0!</v>
      </c>
      <c r="G12" s="3" t="s">
        <v>76</v>
      </c>
      <c r="H12" s="56" t="str">
        <f>AVERAGEIFS(Measurements!$I:$I,Measurements!$D:$D,H$6,Measurements!$G:$G,"agb")</f>
        <v>#DIV/0!</v>
      </c>
      <c r="I12" s="3" t="s">
        <v>76</v>
      </c>
      <c r="J12" s="56" t="str">
        <f>AVERAGEIFS(Measurements!$I:$I,Measurements!$D:$D,J$6,Measurements!$G:$G,"agb")</f>
        <v>#DIV/0!</v>
      </c>
      <c r="K12" s="3" t="s">
        <v>76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85</v>
      </c>
      <c r="B13" s="21">
        <f>(B11+B12)*B2</f>
        <v>653.4415801</v>
      </c>
      <c r="C13" s="4" t="s">
        <v>86</v>
      </c>
      <c r="D13" s="21" t="str">
        <f>(D11)*$B$2</f>
        <v>#DIV/0!</v>
      </c>
      <c r="E13" s="4" t="s">
        <v>86</v>
      </c>
      <c r="F13" s="21" t="str">
        <f>(F11)*$B$2</f>
        <v>#DIV/0!</v>
      </c>
      <c r="G13" s="4" t="s">
        <v>86</v>
      </c>
      <c r="H13" s="21" t="str">
        <f>(H11+H12)*$B$2</f>
        <v>#DIV/0!</v>
      </c>
      <c r="I13" s="4" t="s">
        <v>86</v>
      </c>
      <c r="J13" s="21" t="str">
        <f>(J11+J12)*$B$2</f>
        <v>#DIV/0!</v>
      </c>
      <c r="K13" s="4" t="s">
        <v>86</v>
      </c>
    </row>
    <row r="14">
      <c r="A14" s="4" t="s">
        <v>87</v>
      </c>
      <c r="B14" s="21">
        <f>($B$2*$B$3*B$9*(VLOOKUP($B$3/10,'calculation factors'!$C$3:$D$770,2,1))*'calculation factors'!$B$1/10)+($B$2*$B$4)</f>
        <v>1849.35</v>
      </c>
      <c r="C14" s="4" t="s">
        <v>86</v>
      </c>
      <c r="D14" s="21">
        <f>($B$2*$B$3*D$9*(VLOOKUP($B$3/10,'calculation factors'!$C$3:$D$770,2,1))*'calculation factors'!$B$1/10)+($B$2*$B$4)</f>
        <v>1849.35</v>
      </c>
      <c r="E14" s="4" t="s">
        <v>86</v>
      </c>
      <c r="F14" s="21">
        <f>($B$2*$B$3*F$9*(VLOOKUP($B$3/10,'calculation factors'!$C$3:$D$770,2,1))*'calculation factors'!$B$1/10)+($B$2*$B$4)</f>
        <v>1849.35</v>
      </c>
      <c r="G14" s="4" t="s">
        <v>86</v>
      </c>
      <c r="H14" s="21">
        <f>($B$2*$B$3*H$9*(VLOOKUP($B$3/10,'calculation factors'!$C$3:$D$770,2,1))*'calculation factors'!$B$1/10)+($B$2*$B$4)</f>
        <v>1849.35</v>
      </c>
      <c r="I14" s="4" t="s">
        <v>86</v>
      </c>
      <c r="J14" s="21">
        <f>($B$2*$B$3*J$9*(VLOOKUP($B$3/10,'calculation factors'!$C$3:$D$770,2,1))*'calculation factors'!$B$1/10)+($B$2*$B$4)</f>
        <v>1849.35</v>
      </c>
      <c r="K14" s="4" t="s">
        <v>86</v>
      </c>
    </row>
    <row r="15">
      <c r="B15" s="21"/>
    </row>
    <row r="16">
      <c r="A16" s="1"/>
    </row>
    <row r="17">
      <c r="A17" s="1"/>
      <c r="B17" s="40" t="s">
        <v>88</v>
      </c>
      <c r="C17" s="40" t="s">
        <v>89</v>
      </c>
      <c r="D17" s="40" t="s">
        <v>90</v>
      </c>
    </row>
    <row r="18">
      <c r="A18" s="57">
        <f>B6</f>
        <v>2025</v>
      </c>
      <c r="B18" s="21">
        <f>B13</f>
        <v>653.4415801</v>
      </c>
      <c r="C18" s="21">
        <f t="shared" ref="C18:C22" si="1">B$13</f>
        <v>653.4415801</v>
      </c>
      <c r="D18" s="21">
        <f t="shared" ref="D18:D22" si="2">B$14</f>
        <v>1849.35</v>
      </c>
    </row>
    <row r="19">
      <c r="A19" s="57">
        <f>D6</f>
        <v>2028</v>
      </c>
      <c r="B19" s="21" t="str">
        <f>D13</f>
        <v>#DIV/0!</v>
      </c>
      <c r="C19" s="21">
        <f t="shared" si="1"/>
        <v>653.4415801</v>
      </c>
      <c r="D19" s="21">
        <f t="shared" si="2"/>
        <v>1849.35</v>
      </c>
    </row>
    <row r="20">
      <c r="A20" s="57">
        <f>F6</f>
        <v>2031</v>
      </c>
      <c r="B20" s="21" t="str">
        <f>F13</f>
        <v>#DIV/0!</v>
      </c>
      <c r="C20" s="21">
        <f t="shared" si="1"/>
        <v>653.4415801</v>
      </c>
      <c r="D20" s="21">
        <f t="shared" si="2"/>
        <v>1849.35</v>
      </c>
    </row>
    <row r="21" ht="15.75" customHeight="1">
      <c r="A21" s="57">
        <f>H6</f>
        <v>2034</v>
      </c>
      <c r="B21" s="21" t="str">
        <f>H13</f>
        <v>#DIV/0!</v>
      </c>
      <c r="C21" s="21">
        <f t="shared" si="1"/>
        <v>653.4415801</v>
      </c>
      <c r="D21" s="21">
        <f t="shared" si="2"/>
        <v>1849.35</v>
      </c>
    </row>
    <row r="22" ht="15.75" customHeight="1">
      <c r="A22" s="57">
        <f>J6</f>
        <v>2037</v>
      </c>
      <c r="B22" s="21" t="str">
        <f>J13</f>
        <v>#DIV/0!</v>
      </c>
      <c r="C22" s="21">
        <f t="shared" si="1"/>
        <v>653.4415801</v>
      </c>
      <c r="D22" s="21">
        <f t="shared" si="2"/>
        <v>1849.35</v>
      </c>
    </row>
    <row r="23" ht="15.75" customHeight="1">
      <c r="A23" s="40"/>
      <c r="C23" s="21"/>
      <c r="D23" s="21"/>
    </row>
    <row r="24" ht="15.75" customHeight="1">
      <c r="A24" s="40"/>
      <c r="C24" s="21"/>
      <c r="D24" s="21"/>
    </row>
    <row r="25" ht="15.75" customHeight="1">
      <c r="A25" s="40"/>
      <c r="C25" s="21"/>
      <c r="D25" s="21"/>
    </row>
    <row r="26" ht="15.75" customHeight="1"/>
    <row r="27" ht="15.75" customHeight="1">
      <c r="A27" s="35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38"/>
    <col customWidth="1" min="3" max="6" width="12.75"/>
    <col customWidth="1" min="7" max="7" width="9.0"/>
    <col customWidth="1" min="8" max="26" width="12.75"/>
  </cols>
  <sheetData>
    <row r="1" ht="15.75" customHeight="1">
      <c r="A1" s="1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</row>
    <row r="2" ht="15.75" customHeight="1">
      <c r="A2" s="1" t="s">
        <v>92</v>
      </c>
      <c r="B2" s="1" t="s">
        <v>93</v>
      </c>
      <c r="C2" s="1" t="s">
        <v>94</v>
      </c>
      <c r="D2" s="4" t="s">
        <v>95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5.75" customHeight="1">
      <c r="A3" s="4" t="s">
        <v>96</v>
      </c>
      <c r="B3" s="58" t="s">
        <v>97</v>
      </c>
      <c r="C3" s="59" t="s">
        <v>98</v>
      </c>
      <c r="D3" s="4" t="s">
        <v>99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5.75" customHeight="1">
      <c r="A4" s="4" t="s">
        <v>61</v>
      </c>
      <c r="B4" s="4" t="s">
        <v>100</v>
      </c>
      <c r="C4" s="59" t="s">
        <v>101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5.75" customHeight="1">
      <c r="A5" s="4" t="s">
        <v>102</v>
      </c>
      <c r="B5" s="4" t="s">
        <v>103</v>
      </c>
      <c r="C5" s="58" t="s">
        <v>104</v>
      </c>
      <c r="D5" s="4" t="s">
        <v>105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5.75" customHeight="1">
      <c r="A6" s="4"/>
      <c r="B6" s="4"/>
      <c r="C6" s="60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15.75" customHeight="1">
      <c r="A7" s="1" t="s">
        <v>106</v>
      </c>
      <c r="B7" s="4"/>
      <c r="C7" s="60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5.75" customHeight="1">
      <c r="A8" s="61" t="s">
        <v>107</v>
      </c>
      <c r="B8" s="62">
        <v>616.0</v>
      </c>
      <c r="C8" s="61" t="s">
        <v>76</v>
      </c>
      <c r="D8" s="61" t="s">
        <v>108</v>
      </c>
      <c r="E8" s="63" t="s">
        <v>109</v>
      </c>
      <c r="F8" s="61" t="s">
        <v>110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15.75" customHeight="1">
      <c r="A9" s="65" t="s">
        <v>111</v>
      </c>
      <c r="B9" s="66">
        <v>30.0</v>
      </c>
      <c r="C9" s="65" t="s">
        <v>112</v>
      </c>
      <c r="D9" s="61"/>
      <c r="E9" s="61"/>
      <c r="F9" s="61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15.75" customHeight="1">
      <c r="A10" s="65" t="s">
        <v>113</v>
      </c>
      <c r="B10" s="62">
        <v>199.0</v>
      </c>
      <c r="C10" s="61" t="s">
        <v>76</v>
      </c>
      <c r="D10" s="61"/>
      <c r="E10" s="61"/>
      <c r="F10" s="61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15.7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15.7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</row>
    <row r="13" ht="15.75" customHeight="1">
      <c r="A13" s="67"/>
      <c r="B13" s="67"/>
      <c r="C13" s="67"/>
      <c r="D13" s="67"/>
      <c r="E13" s="68"/>
      <c r="F13" s="69"/>
      <c r="G13" s="68"/>
      <c r="H13" s="68"/>
      <c r="I13" s="64"/>
      <c r="J13" s="67"/>
      <c r="K13" s="67"/>
      <c r="L13" s="67"/>
      <c r="M13" s="67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</row>
    <row r="14" ht="15.75" customHeight="1">
      <c r="A14" s="67"/>
      <c r="B14" s="67"/>
      <c r="C14" s="67"/>
      <c r="D14" s="67"/>
      <c r="E14" s="68"/>
      <c r="G14" s="64"/>
      <c r="H14" s="64"/>
      <c r="I14" s="64"/>
      <c r="J14" s="67"/>
      <c r="K14" s="67"/>
      <c r="L14" s="67"/>
      <c r="M14" s="67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</row>
    <row r="15" ht="15.75" customHeight="1">
      <c r="A15" s="70"/>
      <c r="B15" s="70"/>
      <c r="C15" s="67"/>
      <c r="D15" s="67"/>
      <c r="E15" s="6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15.75" customHeight="1">
      <c r="A16" s="70"/>
      <c r="B16" s="70"/>
      <c r="C16" s="67"/>
      <c r="D16" s="67"/>
      <c r="E16" s="68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15.75" customHeight="1">
      <c r="A17" s="70"/>
      <c r="B17" s="70"/>
      <c r="C17" s="67"/>
      <c r="D17" s="67"/>
      <c r="E17" s="6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15.75" customHeight="1">
      <c r="A18" s="70"/>
      <c r="B18" s="70"/>
      <c r="C18" s="67"/>
      <c r="D18" s="67"/>
      <c r="E18" s="68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5.75" customHeight="1">
      <c r="A19" s="70"/>
      <c r="B19" s="70"/>
      <c r="C19" s="67"/>
      <c r="D19" s="67"/>
      <c r="E19" s="68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5.75" customHeight="1">
      <c r="A20" s="70"/>
      <c r="B20" s="70"/>
      <c r="C20" s="67"/>
      <c r="D20" s="67"/>
      <c r="E20" s="68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5.75" customHeight="1">
      <c r="A21" s="70"/>
      <c r="B21" s="70"/>
      <c r="C21" s="67"/>
      <c r="D21" s="67"/>
      <c r="E21" s="68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5.75" customHeight="1">
      <c r="A22" s="70"/>
      <c r="B22" s="70"/>
      <c r="C22" s="67"/>
      <c r="D22" s="67"/>
      <c r="E22" s="68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5.75" customHeight="1">
      <c r="A23" s="70"/>
      <c r="B23" s="70"/>
      <c r="C23" s="67"/>
      <c r="D23" s="67"/>
      <c r="E23" s="68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5.75" customHeight="1">
      <c r="A24" s="70"/>
      <c r="B24" s="70"/>
      <c r="C24" s="67"/>
      <c r="D24" s="67"/>
      <c r="E24" s="68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5.75" customHeight="1">
      <c r="A25" s="70"/>
      <c r="B25" s="70"/>
      <c r="C25" s="67"/>
      <c r="D25" s="67"/>
      <c r="E25" s="68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5.75" customHeight="1">
      <c r="A26" s="70"/>
      <c r="B26" s="70"/>
      <c r="C26" s="67"/>
      <c r="D26" s="67"/>
      <c r="E26" s="68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5.75" customHeight="1">
      <c r="A27" s="70"/>
      <c r="B27" s="70"/>
      <c r="C27" s="67"/>
      <c r="D27" s="67"/>
      <c r="E27" s="68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5.75" customHeight="1">
      <c r="A28" s="70"/>
      <c r="B28" s="70"/>
      <c r="C28" s="67"/>
      <c r="D28" s="67"/>
      <c r="E28" s="68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5.75" customHeight="1">
      <c r="A29" s="70"/>
      <c r="B29" s="70"/>
      <c r="C29" s="67"/>
      <c r="D29" s="67"/>
      <c r="E29" s="68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5.75" customHeight="1">
      <c r="A30" s="70"/>
      <c r="B30" s="70"/>
      <c r="C30" s="67"/>
      <c r="D30" s="67"/>
      <c r="E30" s="68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5.75" customHeight="1">
      <c r="A31" s="70"/>
      <c r="B31" s="70"/>
      <c r="C31" s="67"/>
      <c r="D31" s="67"/>
      <c r="E31" s="68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5.75" customHeight="1">
      <c r="A32" s="70"/>
      <c r="B32" s="70"/>
      <c r="C32" s="67"/>
      <c r="D32" s="67"/>
      <c r="E32" s="68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5.75" customHeight="1">
      <c r="A33" s="70"/>
      <c r="B33" s="70"/>
      <c r="C33" s="67"/>
      <c r="D33" s="67"/>
      <c r="E33" s="68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5.75" customHeight="1">
      <c r="A34" s="70"/>
      <c r="B34" s="70"/>
      <c r="C34" s="67"/>
      <c r="D34" s="67"/>
      <c r="E34" s="68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5.75" customHeight="1">
      <c r="A35" s="70"/>
      <c r="B35" s="70"/>
      <c r="C35" s="67"/>
      <c r="D35" s="67"/>
      <c r="E35" s="68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5.75" customHeight="1">
      <c r="A36" s="70"/>
      <c r="B36" s="70"/>
      <c r="C36" s="67"/>
      <c r="D36" s="67"/>
      <c r="E36" s="68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5.75" customHeight="1">
      <c r="A37" s="70"/>
      <c r="B37" s="70"/>
      <c r="C37" s="67"/>
      <c r="D37" s="67"/>
      <c r="E37" s="68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5.75" customHeight="1">
      <c r="A38" s="70"/>
      <c r="B38" s="70"/>
      <c r="C38" s="67"/>
      <c r="D38" s="67"/>
      <c r="E38" s="68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5.75" customHeight="1">
      <c r="A39" s="70"/>
      <c r="B39" s="70"/>
      <c r="C39" s="67"/>
      <c r="D39" s="67"/>
      <c r="E39" s="68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5.75" customHeight="1">
      <c r="A40" s="70"/>
      <c r="B40" s="70"/>
      <c r="C40" s="67"/>
      <c r="D40" s="67"/>
      <c r="E40" s="68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5.75" customHeight="1">
      <c r="A41" s="70"/>
      <c r="B41" s="70"/>
      <c r="C41" s="67"/>
      <c r="D41" s="67"/>
      <c r="E41" s="68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5.75" customHeight="1">
      <c r="A42" s="70"/>
      <c r="B42" s="70"/>
      <c r="C42" s="67"/>
      <c r="D42" s="67"/>
      <c r="E42" s="68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5.75" customHeight="1">
      <c r="A43" s="70"/>
      <c r="B43" s="70"/>
      <c r="C43" s="67"/>
      <c r="D43" s="67"/>
      <c r="E43" s="68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5.75" customHeight="1">
      <c r="A44" s="70"/>
      <c r="B44" s="70"/>
      <c r="C44" s="67"/>
      <c r="D44" s="67"/>
      <c r="E44" s="68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5.75" customHeight="1">
      <c r="A45" s="70"/>
      <c r="B45" s="70"/>
      <c r="C45" s="67"/>
      <c r="D45" s="67"/>
      <c r="E45" s="68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5.75" customHeight="1">
      <c r="A46" s="70"/>
      <c r="B46" s="70"/>
      <c r="C46" s="67"/>
      <c r="D46" s="67"/>
      <c r="E46" s="68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5.75" customHeight="1">
      <c r="A47" s="70"/>
      <c r="B47" s="70"/>
      <c r="C47" s="67"/>
      <c r="D47" s="67"/>
      <c r="E47" s="68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5.75" customHeight="1">
      <c r="A48" s="70"/>
      <c r="B48" s="70"/>
      <c r="C48" s="67"/>
      <c r="D48" s="67"/>
      <c r="E48" s="68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5.75" customHeight="1">
      <c r="A49" s="70"/>
      <c r="B49" s="70"/>
      <c r="C49" s="67"/>
      <c r="D49" s="67"/>
      <c r="E49" s="68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5.75" customHeight="1">
      <c r="A50" s="70"/>
      <c r="B50" s="70"/>
      <c r="C50" s="67"/>
      <c r="D50" s="67"/>
      <c r="E50" s="68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5.75" customHeight="1">
      <c r="A51" s="70"/>
      <c r="B51" s="70"/>
      <c r="C51" s="67"/>
      <c r="D51" s="67"/>
      <c r="E51" s="68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5.75" customHeight="1">
      <c r="A52" s="70"/>
      <c r="B52" s="70"/>
      <c r="C52" s="67"/>
      <c r="D52" s="67"/>
      <c r="E52" s="68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5.75" customHeight="1">
      <c r="A53" s="70"/>
      <c r="B53" s="70"/>
      <c r="C53" s="67"/>
      <c r="D53" s="67"/>
      <c r="E53" s="68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5.75" customHeight="1">
      <c r="A54" s="70"/>
      <c r="B54" s="70"/>
      <c r="C54" s="67"/>
      <c r="D54" s="67"/>
      <c r="E54" s="68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5.75" customHeight="1">
      <c r="A55" s="70"/>
      <c r="B55" s="70"/>
      <c r="C55" s="67"/>
      <c r="D55" s="67"/>
      <c r="E55" s="68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5.75" customHeight="1">
      <c r="A56" s="70"/>
      <c r="B56" s="70"/>
      <c r="C56" s="67"/>
      <c r="D56" s="67"/>
      <c r="E56" s="68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5.75" customHeight="1">
      <c r="A57" s="70"/>
      <c r="B57" s="70"/>
      <c r="C57" s="67"/>
      <c r="D57" s="67"/>
      <c r="E57" s="68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5.75" customHeight="1">
      <c r="A58" s="70"/>
      <c r="B58" s="70"/>
      <c r="C58" s="67"/>
      <c r="D58" s="67"/>
      <c r="E58" s="68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5.75" customHeight="1">
      <c r="A59" s="70"/>
      <c r="B59" s="70"/>
      <c r="C59" s="67"/>
      <c r="D59" s="67"/>
      <c r="E59" s="68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5.75" customHeight="1">
      <c r="A60" s="70"/>
      <c r="B60" s="70"/>
      <c r="C60" s="67"/>
      <c r="D60" s="67"/>
      <c r="E60" s="68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5.75" customHeight="1">
      <c r="A61" s="70"/>
      <c r="B61" s="70"/>
      <c r="C61" s="67"/>
      <c r="D61" s="67"/>
      <c r="E61" s="68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5.75" customHeight="1">
      <c r="A62" s="70"/>
      <c r="B62" s="70"/>
      <c r="C62" s="67"/>
      <c r="D62" s="67"/>
      <c r="E62" s="68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5.75" customHeight="1">
      <c r="A63" s="70"/>
      <c r="B63" s="70"/>
      <c r="C63" s="67"/>
      <c r="D63" s="67"/>
      <c r="E63" s="68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5.75" customHeight="1">
      <c r="A64" s="70"/>
      <c r="B64" s="70"/>
      <c r="C64" s="67"/>
      <c r="D64" s="67"/>
      <c r="E64" s="68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5.75" customHeight="1">
      <c r="A65" s="70"/>
      <c r="B65" s="70"/>
      <c r="C65" s="67"/>
      <c r="D65" s="67"/>
      <c r="E65" s="68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5.75" customHeight="1">
      <c r="A66" s="70"/>
      <c r="B66" s="70"/>
      <c r="C66" s="67"/>
      <c r="D66" s="67"/>
      <c r="E66" s="68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5.75" customHeight="1">
      <c r="A67" s="70"/>
      <c r="B67" s="70"/>
      <c r="C67" s="67"/>
      <c r="D67" s="67"/>
      <c r="E67" s="68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5.75" customHeight="1">
      <c r="A68" s="70"/>
      <c r="B68" s="70"/>
      <c r="C68" s="67"/>
      <c r="D68" s="67"/>
      <c r="E68" s="68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5.75" customHeight="1">
      <c r="A69" s="70"/>
      <c r="B69" s="70"/>
      <c r="C69" s="67"/>
      <c r="D69" s="67"/>
      <c r="E69" s="68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5.75" customHeight="1">
      <c r="A70" s="70"/>
      <c r="B70" s="70"/>
      <c r="C70" s="67"/>
      <c r="D70" s="67"/>
      <c r="E70" s="68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5.75" customHeight="1">
      <c r="A71" s="70"/>
      <c r="B71" s="70"/>
      <c r="C71" s="67"/>
      <c r="D71" s="67"/>
      <c r="E71" s="68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5.75" customHeight="1">
      <c r="A72" s="70"/>
      <c r="B72" s="70"/>
      <c r="C72" s="67"/>
      <c r="D72" s="67"/>
      <c r="E72" s="68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5.75" customHeight="1">
      <c r="A73" s="70"/>
      <c r="B73" s="70"/>
      <c r="C73" s="67"/>
      <c r="D73" s="67"/>
      <c r="E73" s="68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5.75" customHeight="1">
      <c r="A74" s="70"/>
      <c r="B74" s="70"/>
      <c r="C74" s="67"/>
      <c r="D74" s="67"/>
      <c r="E74" s="68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5.75" customHeight="1">
      <c r="A75" s="70"/>
      <c r="B75" s="70"/>
      <c r="C75" s="67"/>
      <c r="D75" s="67"/>
      <c r="E75" s="68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5.75" customHeight="1">
      <c r="A76" s="70"/>
      <c r="B76" s="70"/>
      <c r="C76" s="67"/>
      <c r="D76" s="67"/>
      <c r="E76" s="68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5.75" customHeight="1">
      <c r="A77" s="70"/>
      <c r="B77" s="70"/>
      <c r="C77" s="67"/>
      <c r="D77" s="67"/>
      <c r="E77" s="68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5.75" customHeight="1">
      <c r="A78" s="70"/>
      <c r="B78" s="70"/>
      <c r="C78" s="67"/>
      <c r="D78" s="67"/>
      <c r="E78" s="68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5.75" customHeight="1">
      <c r="A79" s="70"/>
      <c r="B79" s="70"/>
      <c r="C79" s="67"/>
      <c r="D79" s="67"/>
      <c r="E79" s="68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5.75" customHeight="1">
      <c r="A80" s="70"/>
      <c r="B80" s="70"/>
      <c r="C80" s="67"/>
      <c r="D80" s="67"/>
      <c r="E80" s="68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5.75" customHeight="1">
      <c r="A81" s="70"/>
      <c r="B81" s="70"/>
      <c r="C81" s="67"/>
      <c r="D81" s="67"/>
      <c r="E81" s="68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5.75" customHeight="1">
      <c r="A82" s="70"/>
      <c r="B82" s="70"/>
      <c r="C82" s="67"/>
      <c r="D82" s="67"/>
      <c r="E82" s="68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5.75" customHeight="1">
      <c r="A83" s="70"/>
      <c r="B83" s="70"/>
      <c r="C83" s="67"/>
      <c r="D83" s="67"/>
      <c r="E83" s="68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5.75" customHeight="1">
      <c r="A84" s="70"/>
      <c r="B84" s="70"/>
      <c r="C84" s="67"/>
      <c r="D84" s="67"/>
      <c r="E84" s="68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5.75" customHeight="1">
      <c r="A85" s="70"/>
      <c r="B85" s="70"/>
      <c r="C85" s="67"/>
      <c r="D85" s="67"/>
      <c r="E85" s="68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5.75" customHeight="1">
      <c r="A86" s="70"/>
      <c r="B86" s="70"/>
      <c r="C86" s="67"/>
      <c r="D86" s="67"/>
      <c r="E86" s="68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5.75" customHeight="1">
      <c r="A87" s="70"/>
      <c r="B87" s="70"/>
      <c r="C87" s="67"/>
      <c r="D87" s="67"/>
      <c r="E87" s="68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5.75" customHeight="1">
      <c r="A88" s="70"/>
      <c r="B88" s="70"/>
      <c r="C88" s="67"/>
      <c r="D88" s="67"/>
      <c r="E88" s="68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5.75" customHeight="1">
      <c r="A89" s="70"/>
      <c r="B89" s="70"/>
      <c r="C89" s="67"/>
      <c r="D89" s="67"/>
      <c r="E89" s="68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5.75" customHeight="1">
      <c r="A90" s="70"/>
      <c r="B90" s="70"/>
      <c r="C90" s="67"/>
      <c r="D90" s="67"/>
      <c r="E90" s="68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5.75" customHeight="1">
      <c r="A91" s="70"/>
      <c r="B91" s="70"/>
      <c r="C91" s="67"/>
      <c r="D91" s="67"/>
      <c r="E91" s="68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5.75" customHeight="1">
      <c r="A92" s="70"/>
      <c r="B92" s="70"/>
      <c r="C92" s="67"/>
      <c r="D92" s="67"/>
      <c r="E92" s="68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5.75" customHeight="1">
      <c r="A93" s="70"/>
      <c r="B93" s="70"/>
      <c r="C93" s="67"/>
      <c r="D93" s="67"/>
      <c r="E93" s="68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5.75" customHeight="1">
      <c r="A94" s="70"/>
      <c r="B94" s="70"/>
      <c r="C94" s="67"/>
      <c r="D94" s="67"/>
      <c r="E94" s="68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5.75" customHeight="1">
      <c r="A95" s="70"/>
      <c r="B95" s="70"/>
      <c r="C95" s="67"/>
      <c r="D95" s="67"/>
      <c r="E95" s="68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5.75" customHeight="1">
      <c r="A96" s="70"/>
      <c r="B96" s="70"/>
      <c r="C96" s="67"/>
      <c r="D96" s="67"/>
      <c r="E96" s="68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5.75" customHeight="1">
      <c r="A97" s="70"/>
      <c r="B97" s="70"/>
      <c r="C97" s="67"/>
      <c r="D97" s="67"/>
      <c r="E97" s="68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5.75" customHeight="1">
      <c r="A98" s="70"/>
      <c r="B98" s="70"/>
      <c r="C98" s="67"/>
      <c r="D98" s="67"/>
      <c r="E98" s="68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5.75" customHeight="1">
      <c r="A99" s="70"/>
      <c r="B99" s="70"/>
      <c r="C99" s="67"/>
      <c r="D99" s="67"/>
      <c r="E99" s="68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5.75" customHeight="1">
      <c r="A100" s="70"/>
      <c r="B100" s="70"/>
      <c r="C100" s="67"/>
      <c r="D100" s="67"/>
      <c r="E100" s="68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5.75" customHeight="1">
      <c r="A101" s="70"/>
      <c r="B101" s="70"/>
      <c r="C101" s="67"/>
      <c r="D101" s="67"/>
      <c r="E101" s="68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5.75" customHeight="1">
      <c r="A102" s="70"/>
      <c r="B102" s="70"/>
      <c r="C102" s="67"/>
      <c r="D102" s="67"/>
      <c r="E102" s="68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5.75" customHeight="1">
      <c r="A103" s="70"/>
      <c r="B103" s="70"/>
      <c r="C103" s="70"/>
      <c r="D103" s="70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5.75" customHeight="1">
      <c r="A104" s="70"/>
      <c r="B104" s="70"/>
      <c r="C104" s="70"/>
      <c r="D104" s="70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5.75" customHeight="1">
      <c r="A105" s="70"/>
      <c r="B105" s="70"/>
      <c r="C105" s="70"/>
      <c r="D105" s="70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5.75" customHeight="1">
      <c r="A106" s="70"/>
      <c r="B106" s="70"/>
      <c r="C106" s="70"/>
      <c r="D106" s="70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5.75" customHeight="1">
      <c r="A107" s="70"/>
      <c r="B107" s="70"/>
      <c r="C107" s="70"/>
      <c r="D107" s="70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5.75" customHeight="1">
      <c r="A108" s="70"/>
      <c r="B108" s="70"/>
      <c r="C108" s="70"/>
      <c r="D108" s="70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5.75" customHeight="1">
      <c r="A109" s="70"/>
      <c r="B109" s="70"/>
      <c r="C109" s="70"/>
      <c r="D109" s="70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5.75" customHeight="1">
      <c r="A110" s="70"/>
      <c r="B110" s="70"/>
      <c r="C110" s="70"/>
      <c r="D110" s="70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5.75" customHeight="1">
      <c r="A111" s="70"/>
      <c r="B111" s="70"/>
      <c r="C111" s="70"/>
      <c r="D111" s="70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5.75" customHeight="1">
      <c r="A112" s="70"/>
      <c r="B112" s="70"/>
      <c r="C112" s="70"/>
      <c r="D112" s="70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5.75" customHeight="1">
      <c r="A113" s="70"/>
      <c r="B113" s="70"/>
      <c r="C113" s="70"/>
      <c r="D113" s="70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5.75" customHeight="1">
      <c r="A114" s="70"/>
      <c r="B114" s="70"/>
      <c r="C114" s="70"/>
      <c r="D114" s="70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5.75" customHeight="1">
      <c r="A115" s="70"/>
      <c r="B115" s="70"/>
      <c r="C115" s="70"/>
      <c r="D115" s="70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5.75" customHeight="1">
      <c r="A116" s="70"/>
      <c r="B116" s="70"/>
      <c r="C116" s="70"/>
      <c r="D116" s="70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5.75" customHeight="1">
      <c r="A117" s="70"/>
      <c r="B117" s="70"/>
      <c r="C117" s="70"/>
      <c r="D117" s="70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5.75" customHeight="1">
      <c r="A118" s="70"/>
      <c r="B118" s="70"/>
      <c r="C118" s="70"/>
      <c r="D118" s="70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5.75" customHeight="1">
      <c r="A119" s="70"/>
      <c r="B119" s="70"/>
      <c r="C119" s="70"/>
      <c r="D119" s="70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5.75" customHeight="1">
      <c r="A120" s="70"/>
      <c r="B120" s="70"/>
      <c r="C120" s="70"/>
      <c r="D120" s="70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5.75" customHeight="1">
      <c r="A121" s="70"/>
      <c r="B121" s="70"/>
      <c r="C121" s="70"/>
      <c r="D121" s="70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5.75" customHeight="1">
      <c r="A122" s="70"/>
      <c r="B122" s="70"/>
      <c r="C122" s="70"/>
      <c r="D122" s="70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5.75" customHeight="1">
      <c r="A123" s="70"/>
      <c r="B123" s="70"/>
      <c r="C123" s="70"/>
      <c r="D123" s="70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5.75" customHeight="1">
      <c r="A124" s="70"/>
      <c r="B124" s="70"/>
      <c r="C124" s="70"/>
      <c r="D124" s="70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5.75" customHeight="1">
      <c r="A125" s="70"/>
      <c r="B125" s="70"/>
      <c r="C125" s="70"/>
      <c r="D125" s="70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5.75" customHeight="1">
      <c r="A126" s="70"/>
      <c r="B126" s="70"/>
      <c r="C126" s="70"/>
      <c r="D126" s="70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5.75" customHeight="1">
      <c r="A127" s="70"/>
      <c r="B127" s="70"/>
      <c r="C127" s="70"/>
      <c r="D127" s="70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5.75" customHeight="1">
      <c r="A128" s="70"/>
      <c r="B128" s="70"/>
      <c r="C128" s="70"/>
      <c r="D128" s="70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5.75" customHeight="1">
      <c r="A129" s="70"/>
      <c r="B129" s="70"/>
      <c r="C129" s="70"/>
      <c r="D129" s="70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5.75" customHeight="1">
      <c r="A130" s="70"/>
      <c r="B130" s="70"/>
      <c r="C130" s="70"/>
      <c r="D130" s="70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5.75" customHeight="1">
      <c r="A131" s="70"/>
      <c r="B131" s="70"/>
      <c r="C131" s="70"/>
      <c r="D131" s="70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5.75" customHeight="1">
      <c r="A132" s="70"/>
      <c r="B132" s="70"/>
      <c r="C132" s="70"/>
      <c r="D132" s="70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5.75" customHeight="1">
      <c r="A133" s="70"/>
      <c r="B133" s="70"/>
      <c r="C133" s="70"/>
      <c r="D133" s="70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5.75" customHeight="1">
      <c r="A134" s="70"/>
      <c r="B134" s="70"/>
      <c r="C134" s="70"/>
      <c r="D134" s="70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5.75" customHeight="1">
      <c r="A135" s="70"/>
      <c r="B135" s="70"/>
      <c r="C135" s="70"/>
      <c r="D135" s="70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5.75" customHeight="1">
      <c r="A136" s="70"/>
      <c r="B136" s="70"/>
      <c r="C136" s="70"/>
      <c r="D136" s="70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5.75" customHeight="1">
      <c r="A137" s="70"/>
      <c r="B137" s="70"/>
      <c r="C137" s="70"/>
      <c r="D137" s="70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5.75" customHeight="1">
      <c r="A138" s="70"/>
      <c r="B138" s="70"/>
      <c r="C138" s="70"/>
      <c r="D138" s="70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5.75" customHeight="1">
      <c r="A139" s="70"/>
      <c r="B139" s="70"/>
      <c r="C139" s="70"/>
      <c r="D139" s="70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5.75" customHeight="1">
      <c r="A140" s="70"/>
      <c r="B140" s="70"/>
      <c r="C140" s="70"/>
      <c r="D140" s="70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5.75" customHeight="1">
      <c r="A141" s="70"/>
      <c r="B141" s="70"/>
      <c r="C141" s="70"/>
      <c r="D141" s="70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5.75" customHeight="1">
      <c r="A142" s="70"/>
      <c r="B142" s="70"/>
      <c r="C142" s="70"/>
      <c r="D142" s="70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5.75" customHeight="1">
      <c r="A143" s="70"/>
      <c r="B143" s="70"/>
      <c r="C143" s="70"/>
      <c r="D143" s="70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5.75" customHeight="1">
      <c r="A144" s="70"/>
      <c r="B144" s="70"/>
      <c r="C144" s="70"/>
      <c r="D144" s="70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5.75" customHeight="1">
      <c r="A145" s="70"/>
      <c r="B145" s="70"/>
      <c r="C145" s="70"/>
      <c r="D145" s="70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5.75" customHeight="1">
      <c r="A146" s="70"/>
      <c r="B146" s="70"/>
      <c r="C146" s="70"/>
      <c r="D146" s="70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5.75" customHeight="1">
      <c r="A147" s="70"/>
      <c r="B147" s="70"/>
      <c r="C147" s="70"/>
      <c r="D147" s="70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5.75" customHeight="1">
      <c r="A148" s="70"/>
      <c r="B148" s="70"/>
      <c r="C148" s="70"/>
      <c r="D148" s="70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5.75" customHeight="1">
      <c r="A149" s="70"/>
      <c r="B149" s="70"/>
      <c r="C149" s="70"/>
      <c r="D149" s="70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5.75" customHeight="1">
      <c r="A150" s="70"/>
      <c r="B150" s="70"/>
      <c r="C150" s="70"/>
      <c r="D150" s="70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5.75" customHeight="1">
      <c r="A151" s="70"/>
      <c r="B151" s="70"/>
      <c r="C151" s="70"/>
      <c r="D151" s="70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5.75" customHeight="1">
      <c r="A152" s="70"/>
      <c r="B152" s="70"/>
      <c r="C152" s="70"/>
      <c r="D152" s="70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5.75" customHeight="1">
      <c r="A153" s="70"/>
      <c r="B153" s="70"/>
      <c r="C153" s="70"/>
      <c r="D153" s="70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5.75" customHeight="1">
      <c r="A154" s="70"/>
      <c r="B154" s="70"/>
      <c r="C154" s="70"/>
      <c r="D154" s="70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5.75" customHeight="1">
      <c r="A155" s="70"/>
      <c r="B155" s="70"/>
      <c r="C155" s="70"/>
      <c r="D155" s="70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5.75" customHeight="1">
      <c r="A156" s="70"/>
      <c r="B156" s="70"/>
      <c r="C156" s="70"/>
      <c r="D156" s="70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5.75" customHeight="1">
      <c r="A157" s="70"/>
      <c r="B157" s="70"/>
      <c r="C157" s="70"/>
      <c r="D157" s="70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5.75" customHeight="1">
      <c r="A158" s="70"/>
      <c r="B158" s="70"/>
      <c r="C158" s="70"/>
      <c r="D158" s="70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5.75" customHeight="1">
      <c r="A159" s="70"/>
      <c r="B159" s="70"/>
      <c r="C159" s="70"/>
      <c r="D159" s="70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5.75" customHeight="1">
      <c r="A160" s="70"/>
      <c r="B160" s="70"/>
      <c r="C160" s="70"/>
      <c r="D160" s="70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5.75" customHeight="1">
      <c r="A161" s="70"/>
      <c r="B161" s="70"/>
      <c r="C161" s="70"/>
      <c r="D161" s="70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5.75" customHeight="1">
      <c r="A162" s="70"/>
      <c r="B162" s="70"/>
      <c r="C162" s="70"/>
      <c r="D162" s="70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5.75" customHeight="1">
      <c r="A163" s="70"/>
      <c r="B163" s="70"/>
      <c r="C163" s="70"/>
      <c r="D163" s="70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5.75" customHeight="1">
      <c r="A164" s="70"/>
      <c r="B164" s="70"/>
      <c r="C164" s="70"/>
      <c r="D164" s="70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5.75" customHeight="1">
      <c r="A165" s="70"/>
      <c r="B165" s="70"/>
      <c r="C165" s="70"/>
      <c r="D165" s="70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5.75" customHeight="1">
      <c r="A166" s="70"/>
      <c r="B166" s="70"/>
      <c r="C166" s="70"/>
      <c r="D166" s="70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5.75" customHeight="1">
      <c r="A167" s="70"/>
      <c r="B167" s="70"/>
      <c r="C167" s="70"/>
      <c r="D167" s="70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5.75" customHeight="1">
      <c r="A168" s="70"/>
      <c r="B168" s="70"/>
      <c r="C168" s="70"/>
      <c r="D168" s="70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5.75" customHeight="1">
      <c r="A169" s="70"/>
      <c r="B169" s="70"/>
      <c r="C169" s="70"/>
      <c r="D169" s="70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5.75" customHeight="1">
      <c r="A170" s="70"/>
      <c r="B170" s="70"/>
      <c r="C170" s="70"/>
      <c r="D170" s="70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5.75" customHeight="1">
      <c r="A171" s="70"/>
      <c r="B171" s="70"/>
      <c r="C171" s="70"/>
      <c r="D171" s="70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5.75" customHeight="1">
      <c r="A172" s="70"/>
      <c r="B172" s="70"/>
      <c r="C172" s="70"/>
      <c r="D172" s="70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5.75" customHeight="1">
      <c r="A173" s="70"/>
      <c r="B173" s="70"/>
      <c r="C173" s="70"/>
      <c r="D173" s="70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5.75" customHeight="1">
      <c r="A174" s="70"/>
      <c r="B174" s="70"/>
      <c r="C174" s="70"/>
      <c r="D174" s="70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5.75" customHeight="1">
      <c r="A175" s="70"/>
      <c r="B175" s="70"/>
      <c r="C175" s="70"/>
      <c r="D175" s="70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5.75" customHeight="1">
      <c r="A176" s="70"/>
      <c r="B176" s="70"/>
      <c r="C176" s="70"/>
      <c r="D176" s="70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5.75" customHeight="1">
      <c r="A177" s="70"/>
      <c r="B177" s="70"/>
      <c r="C177" s="70"/>
      <c r="D177" s="70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5.75" customHeight="1">
      <c r="A178" s="70"/>
      <c r="B178" s="70"/>
      <c r="C178" s="70"/>
      <c r="D178" s="70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5.75" customHeight="1">
      <c r="A179" s="70"/>
      <c r="B179" s="70"/>
      <c r="C179" s="70"/>
      <c r="D179" s="70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5.75" customHeight="1">
      <c r="A180" s="70"/>
      <c r="B180" s="70"/>
      <c r="C180" s="70"/>
      <c r="D180" s="70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5.75" customHeight="1">
      <c r="A181" s="70"/>
      <c r="B181" s="70"/>
      <c r="C181" s="70"/>
      <c r="D181" s="70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5.75" customHeight="1">
      <c r="A182" s="70"/>
      <c r="B182" s="70"/>
      <c r="C182" s="70"/>
      <c r="D182" s="70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5.75" customHeight="1">
      <c r="A183" s="70"/>
      <c r="B183" s="70"/>
      <c r="C183" s="70"/>
      <c r="D183" s="70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5.75" customHeight="1">
      <c r="A184" s="70"/>
      <c r="B184" s="70"/>
      <c r="C184" s="70"/>
      <c r="D184" s="70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5.75" customHeight="1">
      <c r="A185" s="70"/>
      <c r="B185" s="70"/>
      <c r="C185" s="70"/>
      <c r="D185" s="70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5.75" customHeight="1">
      <c r="A186" s="70"/>
      <c r="B186" s="70"/>
      <c r="C186" s="70"/>
      <c r="D186" s="70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5.75" customHeight="1">
      <c r="A187" s="70"/>
      <c r="B187" s="70"/>
      <c r="C187" s="70"/>
      <c r="D187" s="70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5.75" customHeight="1">
      <c r="A188" s="70"/>
      <c r="B188" s="70"/>
      <c r="C188" s="70"/>
      <c r="D188" s="70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5.75" customHeight="1">
      <c r="A189" s="70"/>
      <c r="B189" s="70"/>
      <c r="C189" s="70"/>
      <c r="D189" s="70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5.75" customHeight="1">
      <c r="A190" s="70"/>
      <c r="B190" s="70"/>
      <c r="C190" s="70"/>
      <c r="D190" s="70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5.75" customHeight="1">
      <c r="A191" s="70"/>
      <c r="B191" s="70"/>
      <c r="C191" s="70"/>
      <c r="D191" s="70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5.75" customHeight="1">
      <c r="A192" s="70"/>
      <c r="B192" s="70"/>
      <c r="C192" s="70"/>
      <c r="D192" s="70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5.75" customHeight="1">
      <c r="A193" s="70"/>
      <c r="B193" s="70"/>
      <c r="C193" s="70"/>
      <c r="D193" s="70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5.75" customHeight="1">
      <c r="A194" s="70"/>
      <c r="B194" s="70"/>
      <c r="C194" s="70"/>
      <c r="D194" s="70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5.75" customHeight="1">
      <c r="A195" s="70"/>
      <c r="B195" s="70"/>
      <c r="C195" s="70"/>
      <c r="D195" s="70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5.75" customHeight="1">
      <c r="A196" s="70"/>
      <c r="B196" s="70"/>
      <c r="C196" s="70"/>
      <c r="D196" s="70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5.75" customHeight="1">
      <c r="A197" s="70"/>
      <c r="B197" s="70"/>
      <c r="C197" s="70"/>
      <c r="D197" s="70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5.75" customHeight="1">
      <c r="A198" s="70"/>
      <c r="B198" s="70"/>
      <c r="C198" s="70"/>
      <c r="D198" s="70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5.75" customHeight="1">
      <c r="A199" s="70"/>
      <c r="B199" s="70"/>
      <c r="C199" s="70"/>
      <c r="D199" s="70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5.75" customHeight="1">
      <c r="A200" s="70"/>
      <c r="B200" s="70"/>
      <c r="C200" s="70"/>
      <c r="D200" s="70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5.75" customHeight="1">
      <c r="A201" s="70"/>
      <c r="B201" s="70"/>
      <c r="C201" s="70"/>
      <c r="D201" s="70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5.75" customHeight="1">
      <c r="A202" s="70"/>
      <c r="B202" s="70"/>
      <c r="C202" s="70"/>
      <c r="D202" s="70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5.75" customHeight="1">
      <c r="A203" s="70"/>
      <c r="B203" s="70"/>
      <c r="C203" s="70"/>
      <c r="D203" s="70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5.75" customHeight="1">
      <c r="A204" s="70"/>
      <c r="B204" s="70"/>
      <c r="C204" s="70"/>
      <c r="D204" s="70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5.75" customHeight="1">
      <c r="A205" s="70"/>
      <c r="B205" s="70"/>
      <c r="C205" s="70"/>
      <c r="D205" s="70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5.75" customHeight="1">
      <c r="A206" s="70"/>
      <c r="B206" s="70"/>
      <c r="C206" s="70"/>
      <c r="D206" s="70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5.75" customHeight="1">
      <c r="A207" s="70"/>
      <c r="B207" s="70"/>
      <c r="C207" s="70"/>
      <c r="D207" s="70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5.75" customHeight="1">
      <c r="A208" s="70"/>
      <c r="B208" s="70"/>
      <c r="C208" s="70"/>
      <c r="D208" s="70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5.75" customHeight="1">
      <c r="A209" s="70"/>
      <c r="B209" s="70"/>
      <c r="C209" s="70"/>
      <c r="D209" s="70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5.75" customHeight="1">
      <c r="A210" s="70"/>
      <c r="B210" s="70"/>
      <c r="C210" s="70"/>
      <c r="D210" s="70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5.75" customHeight="1">
      <c r="A211" s="70"/>
      <c r="B211" s="70"/>
      <c r="C211" s="70"/>
      <c r="D211" s="70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5.75" customHeight="1">
      <c r="A212" s="70"/>
      <c r="B212" s="70"/>
      <c r="C212" s="70"/>
      <c r="D212" s="70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5.75" customHeight="1">
      <c r="A213" s="70"/>
      <c r="B213" s="70"/>
      <c r="C213" s="70"/>
      <c r="D213" s="70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5.75" customHeight="1">
      <c r="A214" s="70"/>
      <c r="B214" s="70"/>
      <c r="C214" s="70"/>
      <c r="D214" s="70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5.75" customHeight="1">
      <c r="A215" s="70"/>
      <c r="B215" s="70"/>
      <c r="C215" s="70"/>
      <c r="D215" s="70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5.75" customHeight="1">
      <c r="A216" s="70"/>
      <c r="B216" s="70"/>
      <c r="C216" s="70"/>
      <c r="D216" s="70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5.75" customHeight="1">
      <c r="A217" s="70"/>
      <c r="B217" s="70"/>
      <c r="C217" s="70"/>
      <c r="D217" s="70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C3"/>
    <hyperlink r:id="rId3" ref="C5"/>
    <hyperlink r:id="rId4" ref="E8"/>
  </hyperlinks>
  <printOptions/>
  <pageMargins bottom="0.75" footer="0.0" header="0.0" left="0.7" right="0.7" top="0.75"/>
  <pageSetup orientation="landscape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61" t="s">
        <v>114</v>
      </c>
      <c r="B1" s="62">
        <v>3.666666667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ht="15.75" customHeight="1">
      <c r="A2" s="61" t="s">
        <v>115</v>
      </c>
      <c r="B2" s="61" t="s">
        <v>116</v>
      </c>
      <c r="C2" s="61" t="s">
        <v>117</v>
      </c>
      <c r="D2" s="61" t="s">
        <v>115</v>
      </c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ht="15.75" customHeight="1">
      <c r="A3" s="71">
        <v>1.59</v>
      </c>
      <c r="B3" s="71">
        <v>0.5</v>
      </c>
      <c r="C3" s="71">
        <v>0.25</v>
      </c>
      <c r="D3" s="71">
        <v>1.59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ht="15.75" customHeight="1">
      <c r="A4" s="66">
        <v>1.583</v>
      </c>
      <c r="B4" s="66">
        <v>0.6</v>
      </c>
      <c r="C4" s="66">
        <v>0.3</v>
      </c>
      <c r="D4" s="66">
        <v>1.583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ht="15.75" customHeight="1">
      <c r="A5" s="66">
        <v>1.576</v>
      </c>
      <c r="B5" s="66">
        <v>0.7</v>
      </c>
      <c r="C5" s="66">
        <v>0.35</v>
      </c>
      <c r="D5" s="66">
        <v>1.576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ht="15.75" customHeight="1">
      <c r="A6" s="66">
        <v>1.569</v>
      </c>
      <c r="B6" s="66">
        <v>0.8</v>
      </c>
      <c r="C6" s="66">
        <v>0.4</v>
      </c>
      <c r="D6" s="66">
        <v>1.569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ht="15.75" customHeight="1">
      <c r="A7" s="66">
        <v>1.562</v>
      </c>
      <c r="B7" s="66">
        <v>0.9</v>
      </c>
      <c r="C7" s="66">
        <v>0.45</v>
      </c>
      <c r="D7" s="66">
        <v>1.562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ht="15.75" customHeight="1">
      <c r="A8" s="66">
        <v>1.555</v>
      </c>
      <c r="B8" s="66">
        <v>1.0</v>
      </c>
      <c r="C8" s="66">
        <v>0.5</v>
      </c>
      <c r="D8" s="66">
        <v>1.555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ht="15.75" customHeight="1">
      <c r="A9" s="66">
        <v>1.548</v>
      </c>
      <c r="B9" s="66">
        <v>1.1</v>
      </c>
      <c r="C9" s="66">
        <v>0.55</v>
      </c>
      <c r="D9" s="66">
        <v>1.548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ht="15.75" customHeight="1">
      <c r="A10" s="66">
        <v>1.541</v>
      </c>
      <c r="B10" s="66">
        <v>1.2</v>
      </c>
      <c r="C10" s="66">
        <v>0.6</v>
      </c>
      <c r="D10" s="66">
        <v>1.541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ht="15.75" customHeight="1">
      <c r="A11" s="66">
        <v>1.534</v>
      </c>
      <c r="B11" s="66">
        <v>1.3</v>
      </c>
      <c r="C11" s="66">
        <v>0.65</v>
      </c>
      <c r="D11" s="66">
        <v>1.534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ht="15.75" customHeight="1">
      <c r="A12" s="66">
        <v>1.527</v>
      </c>
      <c r="B12" s="66">
        <v>1.4</v>
      </c>
      <c r="C12" s="66">
        <v>0.7</v>
      </c>
      <c r="D12" s="66">
        <v>1.527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ht="15.75" customHeight="1">
      <c r="A13" s="71">
        <v>1.52</v>
      </c>
      <c r="B13" s="71">
        <v>1.5</v>
      </c>
      <c r="C13" s="71">
        <v>0.75</v>
      </c>
      <c r="D13" s="71">
        <v>1.52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ht="15.75" customHeight="1">
      <c r="A14" s="66">
        <v>1.513</v>
      </c>
      <c r="B14" s="66">
        <v>1.6</v>
      </c>
      <c r="C14" s="66">
        <v>0.8</v>
      </c>
      <c r="D14" s="66">
        <v>1.513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ht="15.75" customHeight="1">
      <c r="A15" s="66">
        <v>1.506</v>
      </c>
      <c r="B15" s="66">
        <v>1.7</v>
      </c>
      <c r="C15" s="66">
        <v>0.85</v>
      </c>
      <c r="D15" s="66">
        <v>1.506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ht="15.75" customHeight="1">
      <c r="A16" s="66">
        <v>1.499</v>
      </c>
      <c r="B16" s="66">
        <v>1.8</v>
      </c>
      <c r="C16" s="66">
        <v>0.9</v>
      </c>
      <c r="D16" s="66">
        <v>1.499</v>
      </c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ht="15.75" customHeight="1">
      <c r="A17" s="66">
        <v>1.492</v>
      </c>
      <c r="B17" s="66">
        <v>1.9</v>
      </c>
      <c r="C17" s="66">
        <v>0.95</v>
      </c>
      <c r="D17" s="66">
        <v>1.492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ht="15.75" customHeight="1">
      <c r="A18" s="66">
        <v>1.485</v>
      </c>
      <c r="B18" s="66">
        <v>2.0</v>
      </c>
      <c r="C18" s="66">
        <v>1.0</v>
      </c>
      <c r="D18" s="66">
        <v>1.485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ht="15.75" customHeight="1">
      <c r="A19" s="66">
        <v>1.478</v>
      </c>
      <c r="B19" s="66">
        <v>2.1</v>
      </c>
      <c r="C19" s="66">
        <v>1.05</v>
      </c>
      <c r="D19" s="66">
        <v>1.478</v>
      </c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ht="15.75" customHeight="1">
      <c r="A20" s="66">
        <v>1.471</v>
      </c>
      <c r="B20" s="66">
        <v>2.2</v>
      </c>
      <c r="C20" s="66">
        <v>1.1</v>
      </c>
      <c r="D20" s="66">
        <v>1.471</v>
      </c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ht="15.75" customHeight="1">
      <c r="A21" s="66">
        <v>1.464</v>
      </c>
      <c r="B21" s="66">
        <v>2.3</v>
      </c>
      <c r="C21" s="66">
        <v>1.15</v>
      </c>
      <c r="D21" s="66">
        <v>1.464</v>
      </c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15.75" customHeight="1">
      <c r="A22" s="66">
        <v>1.457</v>
      </c>
      <c r="B22" s="66">
        <v>2.4</v>
      </c>
      <c r="C22" s="66">
        <v>1.2</v>
      </c>
      <c r="D22" s="66">
        <v>1.457</v>
      </c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ht="15.75" customHeight="1">
      <c r="A23" s="71">
        <v>1.45</v>
      </c>
      <c r="B23" s="71">
        <v>2.5</v>
      </c>
      <c r="C23" s="71">
        <v>1.25</v>
      </c>
      <c r="D23" s="71">
        <v>1.45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ht="15.75" customHeight="1">
      <c r="A24" s="66">
        <v>1.444</v>
      </c>
      <c r="B24" s="66">
        <v>2.6</v>
      </c>
      <c r="C24" s="66">
        <v>1.3</v>
      </c>
      <c r="D24" s="66">
        <v>1.444</v>
      </c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ht="15.75" customHeight="1">
      <c r="A25" s="66">
        <v>1.438</v>
      </c>
      <c r="B25" s="66">
        <v>2.7</v>
      </c>
      <c r="C25" s="66">
        <v>1.35</v>
      </c>
      <c r="D25" s="66">
        <v>1.438</v>
      </c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ht="15.75" customHeight="1">
      <c r="A26" s="66">
        <v>1.432</v>
      </c>
      <c r="B26" s="66">
        <v>2.8</v>
      </c>
      <c r="C26" s="66">
        <v>1.4</v>
      </c>
      <c r="D26" s="66">
        <v>1.432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ht="15.75" customHeight="1">
      <c r="A27" s="66">
        <v>1.426</v>
      </c>
      <c r="B27" s="66">
        <v>2.9</v>
      </c>
      <c r="C27" s="66">
        <v>1.45</v>
      </c>
      <c r="D27" s="66">
        <v>1.426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ht="15.75" customHeight="1">
      <c r="A28" s="66">
        <v>1.42</v>
      </c>
      <c r="B28" s="66">
        <v>3.0</v>
      </c>
      <c r="C28" s="66">
        <v>1.5</v>
      </c>
      <c r="D28" s="66">
        <v>1.42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ht="15.75" customHeight="1">
      <c r="A29" s="66">
        <v>1.414</v>
      </c>
      <c r="B29" s="66">
        <v>3.1</v>
      </c>
      <c r="C29" s="66">
        <v>1.55</v>
      </c>
      <c r="D29" s="66">
        <v>1.414</v>
      </c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ht="15.75" customHeight="1">
      <c r="A30" s="66">
        <v>1.408</v>
      </c>
      <c r="B30" s="66">
        <v>3.2</v>
      </c>
      <c r="C30" s="66">
        <v>1.6</v>
      </c>
      <c r="D30" s="66">
        <v>1.408</v>
      </c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ht="15.75" customHeight="1">
      <c r="A31" s="66">
        <v>1.402</v>
      </c>
      <c r="B31" s="66">
        <v>3.3</v>
      </c>
      <c r="C31" s="66">
        <v>1.65</v>
      </c>
      <c r="D31" s="66">
        <v>1.402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ht="15.75" customHeight="1">
      <c r="A32" s="66">
        <v>1.396</v>
      </c>
      <c r="B32" s="66">
        <v>3.4</v>
      </c>
      <c r="C32" s="66">
        <v>1.7</v>
      </c>
      <c r="D32" s="66">
        <v>1.396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ht="15.75" customHeight="1">
      <c r="A33" s="71">
        <v>1.39</v>
      </c>
      <c r="B33" s="71">
        <v>3.5</v>
      </c>
      <c r="C33" s="71">
        <v>1.75</v>
      </c>
      <c r="D33" s="71">
        <v>1.39</v>
      </c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ht="15.75" customHeight="1">
      <c r="A34" s="66">
        <v>1.385</v>
      </c>
      <c r="B34" s="66">
        <v>3.6</v>
      </c>
      <c r="C34" s="66">
        <v>1.8</v>
      </c>
      <c r="D34" s="66">
        <v>1.385</v>
      </c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ht="15.75" customHeight="1">
      <c r="A35" s="66">
        <v>1.38</v>
      </c>
      <c r="B35" s="66">
        <v>3.7</v>
      </c>
      <c r="C35" s="66">
        <v>1.85</v>
      </c>
      <c r="D35" s="66">
        <v>1.38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ht="15.75" customHeight="1">
      <c r="A36" s="66">
        <v>1.375</v>
      </c>
      <c r="B36" s="66">
        <v>3.8</v>
      </c>
      <c r="C36" s="66">
        <v>1.9</v>
      </c>
      <c r="D36" s="66">
        <v>1.375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ht="15.75" customHeight="1">
      <c r="A37" s="66">
        <v>1.37</v>
      </c>
      <c r="B37" s="66">
        <v>3.9</v>
      </c>
      <c r="C37" s="66">
        <v>1.95</v>
      </c>
      <c r="D37" s="66">
        <v>1.37</v>
      </c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ht="15.75" customHeight="1">
      <c r="A38" s="66">
        <v>1.365</v>
      </c>
      <c r="B38" s="66">
        <v>4.0</v>
      </c>
      <c r="C38" s="66">
        <v>2.0</v>
      </c>
      <c r="D38" s="66">
        <v>1.365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ht="15.75" customHeight="1">
      <c r="A39" s="66">
        <v>1.36</v>
      </c>
      <c r="B39" s="66">
        <v>4.1</v>
      </c>
      <c r="C39" s="66">
        <v>2.05</v>
      </c>
      <c r="D39" s="66">
        <v>1.36</v>
      </c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ht="15.75" customHeight="1">
      <c r="A40" s="66">
        <v>1.355</v>
      </c>
      <c r="B40" s="66">
        <v>4.2</v>
      </c>
      <c r="C40" s="66">
        <v>2.1</v>
      </c>
      <c r="D40" s="66">
        <v>1.355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ht="15.75" customHeight="1">
      <c r="A41" s="66">
        <v>1.35</v>
      </c>
      <c r="B41" s="66">
        <v>4.3</v>
      </c>
      <c r="C41" s="66">
        <v>2.15</v>
      </c>
      <c r="D41" s="66">
        <v>1.35</v>
      </c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ht="15.75" customHeight="1">
      <c r="A42" s="66">
        <v>1.345</v>
      </c>
      <c r="B42" s="66">
        <v>4.4</v>
      </c>
      <c r="C42" s="66">
        <v>2.2</v>
      </c>
      <c r="D42" s="66">
        <v>1.345</v>
      </c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ht="15.75" customHeight="1">
      <c r="A43" s="71">
        <v>1.34</v>
      </c>
      <c r="B43" s="71">
        <v>4.5</v>
      </c>
      <c r="C43" s="71">
        <v>2.25</v>
      </c>
      <c r="D43" s="71">
        <v>1.34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ht="15.75" customHeight="1">
      <c r="A44" s="66">
        <v>1.335</v>
      </c>
      <c r="B44" s="66">
        <v>4.6</v>
      </c>
      <c r="C44" s="66">
        <v>2.3</v>
      </c>
      <c r="D44" s="66">
        <v>1.335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ht="15.75" customHeight="1">
      <c r="A45" s="66">
        <v>1.33</v>
      </c>
      <c r="B45" s="66">
        <v>4.7</v>
      </c>
      <c r="C45" s="66">
        <v>2.35</v>
      </c>
      <c r="D45" s="66">
        <v>1.33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15.75" customHeight="1">
      <c r="A46" s="66">
        <v>1.325</v>
      </c>
      <c r="B46" s="66">
        <v>4.8</v>
      </c>
      <c r="C46" s="66">
        <v>2.4</v>
      </c>
      <c r="D46" s="66">
        <v>1.325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ht="15.75" customHeight="1">
      <c r="A47" s="66">
        <v>1.32</v>
      </c>
      <c r="B47" s="66">
        <v>4.9</v>
      </c>
      <c r="C47" s="66">
        <v>2.45</v>
      </c>
      <c r="D47" s="66">
        <v>1.32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15.75" customHeight="1">
      <c r="A48" s="66">
        <v>1.315</v>
      </c>
      <c r="B48" s="66">
        <v>5.0</v>
      </c>
      <c r="C48" s="66">
        <v>2.5</v>
      </c>
      <c r="D48" s="66">
        <v>1.315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15.75" customHeight="1">
      <c r="A49" s="66">
        <v>1.31</v>
      </c>
      <c r="B49" s="66">
        <v>5.1</v>
      </c>
      <c r="C49" s="66">
        <v>2.55</v>
      </c>
      <c r="D49" s="66">
        <v>1.31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ht="15.75" customHeight="1">
      <c r="A50" s="66">
        <v>1.305</v>
      </c>
      <c r="B50" s="66">
        <v>5.2</v>
      </c>
      <c r="C50" s="66">
        <v>2.6</v>
      </c>
      <c r="D50" s="66">
        <v>1.305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ht="15.75" customHeight="1">
      <c r="A51" s="66">
        <v>1.3</v>
      </c>
      <c r="B51" s="66">
        <v>5.3</v>
      </c>
      <c r="C51" s="66">
        <v>2.65</v>
      </c>
      <c r="D51" s="66">
        <v>1.3</v>
      </c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ht="15.75" customHeight="1">
      <c r="A52" s="66">
        <v>1.295</v>
      </c>
      <c r="B52" s="66">
        <v>5.4</v>
      </c>
      <c r="C52" s="66">
        <v>2.7</v>
      </c>
      <c r="D52" s="66">
        <v>1.295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ht="15.75" customHeight="1">
      <c r="A53" s="71">
        <v>1.29</v>
      </c>
      <c r="B53" s="71">
        <v>5.5</v>
      </c>
      <c r="C53" s="71">
        <v>2.75</v>
      </c>
      <c r="D53" s="71">
        <v>1.29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ht="15.75" customHeight="1">
      <c r="A54" s="66">
        <v>1.285</v>
      </c>
      <c r="B54" s="66">
        <v>5.6</v>
      </c>
      <c r="C54" s="66">
        <v>2.8</v>
      </c>
      <c r="D54" s="66">
        <v>1.285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15.75" customHeight="1">
      <c r="A55" s="66">
        <v>1.28</v>
      </c>
      <c r="B55" s="66">
        <v>5.7</v>
      </c>
      <c r="C55" s="66">
        <v>2.85</v>
      </c>
      <c r="D55" s="66">
        <v>1.28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ht="15.75" customHeight="1">
      <c r="A56" s="66">
        <v>1.275</v>
      </c>
      <c r="B56" s="66">
        <v>5.8</v>
      </c>
      <c r="C56" s="66">
        <v>2.9</v>
      </c>
      <c r="D56" s="66">
        <v>1.275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ht="15.75" customHeight="1">
      <c r="A57" s="66">
        <v>1.27</v>
      </c>
      <c r="B57" s="66">
        <v>5.9</v>
      </c>
      <c r="C57" s="66">
        <v>2.95</v>
      </c>
      <c r="D57" s="66">
        <v>1.27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ht="15.75" customHeight="1">
      <c r="A58" s="66">
        <v>1.265</v>
      </c>
      <c r="B58" s="66">
        <v>6.0</v>
      </c>
      <c r="C58" s="66">
        <v>3.0</v>
      </c>
      <c r="D58" s="66">
        <v>1.265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ht="15.75" customHeight="1">
      <c r="A59" s="66">
        <v>1.26</v>
      </c>
      <c r="B59" s="66">
        <v>6.1</v>
      </c>
      <c r="C59" s="66">
        <v>3.05</v>
      </c>
      <c r="D59" s="66">
        <v>1.26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ht="15.75" customHeight="1">
      <c r="A60" s="66">
        <v>1.255</v>
      </c>
      <c r="B60" s="66">
        <v>6.2</v>
      </c>
      <c r="C60" s="66">
        <v>3.1</v>
      </c>
      <c r="D60" s="66">
        <v>1.255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ht="15.75" customHeight="1">
      <c r="A61" s="66">
        <v>1.25</v>
      </c>
      <c r="B61" s="66">
        <v>6.3</v>
      </c>
      <c r="C61" s="66">
        <v>3.15</v>
      </c>
      <c r="D61" s="66">
        <v>1.25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ht="15.75" customHeight="1">
      <c r="A62" s="66">
        <v>1.245</v>
      </c>
      <c r="B62" s="66">
        <v>6.4</v>
      </c>
      <c r="C62" s="66">
        <v>3.2</v>
      </c>
      <c r="D62" s="66">
        <v>1.245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ht="15.75" customHeight="1">
      <c r="A63" s="71">
        <v>1.24</v>
      </c>
      <c r="B63" s="71">
        <v>6.5</v>
      </c>
      <c r="C63" s="71">
        <v>3.25</v>
      </c>
      <c r="D63" s="71">
        <v>1.24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ht="15.75" customHeight="1">
      <c r="A64" s="66">
        <v>1.234</v>
      </c>
      <c r="B64" s="66">
        <v>6.6</v>
      </c>
      <c r="C64" s="66">
        <v>3.3</v>
      </c>
      <c r="D64" s="66">
        <v>1.234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ht="15.75" customHeight="1">
      <c r="A65" s="66">
        <v>1.228</v>
      </c>
      <c r="B65" s="66">
        <v>6.7</v>
      </c>
      <c r="C65" s="66">
        <v>3.35</v>
      </c>
      <c r="D65" s="66">
        <v>1.228</v>
      </c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ht="15.75" customHeight="1">
      <c r="A66" s="66">
        <v>1.222</v>
      </c>
      <c r="B66" s="66">
        <v>6.8</v>
      </c>
      <c r="C66" s="66">
        <v>3.4</v>
      </c>
      <c r="D66" s="66">
        <v>1.222</v>
      </c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ht="15.75" customHeight="1">
      <c r="A67" s="66">
        <v>1.216</v>
      </c>
      <c r="B67" s="66">
        <v>6.9</v>
      </c>
      <c r="C67" s="66">
        <v>3.45</v>
      </c>
      <c r="D67" s="66">
        <v>1.216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ht="15.75" customHeight="1">
      <c r="A68" s="66">
        <v>1.21</v>
      </c>
      <c r="B68" s="66">
        <v>7.0</v>
      </c>
      <c r="C68" s="66">
        <v>3.5</v>
      </c>
      <c r="D68" s="66">
        <v>1.21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ht="15.75" customHeight="1">
      <c r="A69" s="66">
        <v>1.204</v>
      </c>
      <c r="B69" s="66">
        <v>7.1</v>
      </c>
      <c r="C69" s="66">
        <v>3.55</v>
      </c>
      <c r="D69" s="66">
        <v>1.204</v>
      </c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ht="15.75" customHeight="1">
      <c r="A70" s="66">
        <v>1.198</v>
      </c>
      <c r="B70" s="66">
        <v>7.2</v>
      </c>
      <c r="C70" s="66">
        <v>3.6</v>
      </c>
      <c r="D70" s="66">
        <v>1.198</v>
      </c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ht="15.75" customHeight="1">
      <c r="A71" s="66">
        <v>1.192</v>
      </c>
      <c r="B71" s="66">
        <v>7.3</v>
      </c>
      <c r="C71" s="66">
        <v>3.65</v>
      </c>
      <c r="D71" s="66">
        <v>1.192</v>
      </c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ht="15.75" customHeight="1">
      <c r="A72" s="66">
        <v>1.186</v>
      </c>
      <c r="B72" s="66">
        <v>7.4</v>
      </c>
      <c r="C72" s="66">
        <v>3.7</v>
      </c>
      <c r="D72" s="66">
        <v>1.186</v>
      </c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ht="15.75" customHeight="1">
      <c r="A73" s="71">
        <v>1.18</v>
      </c>
      <c r="B73" s="71">
        <v>7.5</v>
      </c>
      <c r="C73" s="71">
        <v>3.75</v>
      </c>
      <c r="D73" s="71">
        <v>1.18</v>
      </c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ht="15.75" customHeight="1">
      <c r="A74" s="66">
        <v>1.175</v>
      </c>
      <c r="B74" s="66">
        <v>7.6</v>
      </c>
      <c r="C74" s="66">
        <v>3.8</v>
      </c>
      <c r="D74" s="66">
        <v>1.175</v>
      </c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ht="15.75" customHeight="1">
      <c r="A75" s="66">
        <v>1.17</v>
      </c>
      <c r="B75" s="66">
        <v>7.7</v>
      </c>
      <c r="C75" s="66">
        <v>3.85</v>
      </c>
      <c r="D75" s="66">
        <v>1.17</v>
      </c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ht="15.75" customHeight="1">
      <c r="A76" s="66">
        <v>1.165</v>
      </c>
      <c r="B76" s="66">
        <v>7.8</v>
      </c>
      <c r="C76" s="66">
        <v>3.9</v>
      </c>
      <c r="D76" s="66">
        <v>1.165</v>
      </c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ht="15.75" customHeight="1">
      <c r="A77" s="66">
        <v>1.16</v>
      </c>
      <c r="B77" s="66">
        <v>7.9</v>
      </c>
      <c r="C77" s="66">
        <v>3.95</v>
      </c>
      <c r="D77" s="66">
        <v>1.16</v>
      </c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ht="15.75" customHeight="1">
      <c r="A78" s="66">
        <v>1.155</v>
      </c>
      <c r="B78" s="66">
        <v>8.0</v>
      </c>
      <c r="C78" s="66">
        <v>4.0</v>
      </c>
      <c r="D78" s="66">
        <v>1.155</v>
      </c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ht="15.75" customHeight="1">
      <c r="A79" s="66">
        <v>1.15</v>
      </c>
      <c r="B79" s="66">
        <v>8.1</v>
      </c>
      <c r="C79" s="66">
        <v>4.05</v>
      </c>
      <c r="D79" s="66">
        <v>1.15</v>
      </c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ht="15.75" customHeight="1">
      <c r="A80" s="66">
        <v>1.145</v>
      </c>
      <c r="B80" s="66">
        <v>8.2</v>
      </c>
      <c r="C80" s="66">
        <v>4.1</v>
      </c>
      <c r="D80" s="66">
        <v>1.145</v>
      </c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ht="15.75" customHeight="1">
      <c r="A81" s="66">
        <v>1.14</v>
      </c>
      <c r="B81" s="66">
        <v>8.3</v>
      </c>
      <c r="C81" s="66">
        <v>4.15</v>
      </c>
      <c r="D81" s="66">
        <v>1.14</v>
      </c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ht="15.75" customHeight="1">
      <c r="A82" s="66">
        <v>1.135</v>
      </c>
      <c r="B82" s="66">
        <v>8.4</v>
      </c>
      <c r="C82" s="66">
        <v>4.2</v>
      </c>
      <c r="D82" s="66">
        <v>1.135</v>
      </c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ht="15.75" customHeight="1">
      <c r="A83" s="71">
        <v>1.13</v>
      </c>
      <c r="B83" s="71">
        <v>8.5</v>
      </c>
      <c r="C83" s="71">
        <v>4.25</v>
      </c>
      <c r="D83" s="71">
        <v>1.13</v>
      </c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ht="15.75" customHeight="1">
      <c r="A84" s="66">
        <v>1.126</v>
      </c>
      <c r="B84" s="66">
        <v>8.6</v>
      </c>
      <c r="C84" s="66">
        <v>4.3</v>
      </c>
      <c r="D84" s="66">
        <v>1.126</v>
      </c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ht="15.75" customHeight="1">
      <c r="A85" s="66">
        <v>1.122</v>
      </c>
      <c r="B85" s="66">
        <v>8.7</v>
      </c>
      <c r="C85" s="66">
        <v>4.35</v>
      </c>
      <c r="D85" s="66">
        <v>1.122</v>
      </c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ht="15.75" customHeight="1">
      <c r="A86" s="66">
        <v>1.118</v>
      </c>
      <c r="B86" s="66">
        <v>8.8</v>
      </c>
      <c r="C86" s="66">
        <v>4.4</v>
      </c>
      <c r="D86" s="66">
        <v>1.118</v>
      </c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ht="15.75" customHeight="1">
      <c r="A87" s="66">
        <v>1.114</v>
      </c>
      <c r="B87" s="66">
        <v>8.9</v>
      </c>
      <c r="C87" s="66">
        <v>4.45</v>
      </c>
      <c r="D87" s="66">
        <v>1.114</v>
      </c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ht="15.75" customHeight="1">
      <c r="A88" s="66">
        <v>1.11</v>
      </c>
      <c r="B88" s="66">
        <v>9.0</v>
      </c>
      <c r="C88" s="66">
        <v>4.5</v>
      </c>
      <c r="D88" s="66">
        <v>1.11</v>
      </c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ht="15.75" customHeight="1">
      <c r="A89" s="66">
        <v>1.106</v>
      </c>
      <c r="B89" s="66">
        <v>9.1</v>
      </c>
      <c r="C89" s="66">
        <v>4.55</v>
      </c>
      <c r="D89" s="66">
        <v>1.106</v>
      </c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ht="15.75" customHeight="1">
      <c r="A90" s="66">
        <v>1.102</v>
      </c>
      <c r="B90" s="66">
        <v>9.2</v>
      </c>
      <c r="C90" s="66">
        <v>4.6</v>
      </c>
      <c r="D90" s="66">
        <v>1.102</v>
      </c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ht="15.75" customHeight="1">
      <c r="A91" s="66">
        <v>1.098</v>
      </c>
      <c r="B91" s="66">
        <v>9.3</v>
      </c>
      <c r="C91" s="66">
        <v>4.65</v>
      </c>
      <c r="D91" s="66">
        <v>1.098</v>
      </c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ht="15.75" customHeight="1">
      <c r="A92" s="66">
        <v>1.094</v>
      </c>
      <c r="B92" s="66">
        <v>9.4</v>
      </c>
      <c r="C92" s="66">
        <v>4.7</v>
      </c>
      <c r="D92" s="66">
        <v>1.094</v>
      </c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ht="15.75" customHeight="1">
      <c r="A93" s="71">
        <v>1.09</v>
      </c>
      <c r="B93" s="71">
        <v>9.5</v>
      </c>
      <c r="C93" s="71">
        <v>4.75</v>
      </c>
      <c r="D93" s="71">
        <v>1.09</v>
      </c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ht="15.75" customHeight="1">
      <c r="A94" s="66">
        <v>1.086</v>
      </c>
      <c r="B94" s="66">
        <v>9.6</v>
      </c>
      <c r="C94" s="66">
        <v>4.8</v>
      </c>
      <c r="D94" s="66">
        <v>1.086</v>
      </c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ht="15.75" customHeight="1">
      <c r="A95" s="66">
        <v>1.082</v>
      </c>
      <c r="B95" s="66">
        <v>9.7</v>
      </c>
      <c r="C95" s="66">
        <v>4.85</v>
      </c>
      <c r="D95" s="66">
        <v>1.082</v>
      </c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ht="15.75" customHeight="1">
      <c r="A96" s="66">
        <v>1.078</v>
      </c>
      <c r="B96" s="66">
        <v>9.8</v>
      </c>
      <c r="C96" s="66">
        <v>4.9</v>
      </c>
      <c r="D96" s="66">
        <v>1.078</v>
      </c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ht="15.75" customHeight="1">
      <c r="A97" s="66">
        <v>1.074</v>
      </c>
      <c r="B97" s="66">
        <v>9.9</v>
      </c>
      <c r="C97" s="66">
        <v>4.95</v>
      </c>
      <c r="D97" s="66">
        <v>1.074</v>
      </c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ht="15.75" customHeight="1">
      <c r="A98" s="66">
        <v>1.07</v>
      </c>
      <c r="B98" s="66">
        <v>10.0</v>
      </c>
      <c r="C98" s="66">
        <v>5.0</v>
      </c>
      <c r="D98" s="66">
        <v>1.07</v>
      </c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ht="15.75" customHeight="1">
      <c r="A99" s="66">
        <v>1.066</v>
      </c>
      <c r="B99" s="66">
        <v>10.1</v>
      </c>
      <c r="C99" s="66">
        <v>5.05</v>
      </c>
      <c r="D99" s="66">
        <v>1.066</v>
      </c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ht="15.75" customHeight="1">
      <c r="A100" s="66">
        <v>1.062</v>
      </c>
      <c r="B100" s="66">
        <v>10.2</v>
      </c>
      <c r="C100" s="66">
        <v>5.1</v>
      </c>
      <c r="D100" s="66">
        <v>1.062</v>
      </c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ht="15.75" customHeight="1">
      <c r="A101" s="66">
        <v>1.058</v>
      </c>
      <c r="B101" s="66">
        <v>10.3</v>
      </c>
      <c r="C101" s="66">
        <v>5.15</v>
      </c>
      <c r="D101" s="66">
        <v>1.058</v>
      </c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ht="15.75" customHeight="1">
      <c r="A102" s="66">
        <v>1.054</v>
      </c>
      <c r="B102" s="66">
        <v>10.4</v>
      </c>
      <c r="C102" s="66">
        <v>5.2</v>
      </c>
      <c r="D102" s="66">
        <v>1.054</v>
      </c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ht="15.75" customHeight="1">
      <c r="A103" s="71">
        <v>1.05</v>
      </c>
      <c r="B103" s="71">
        <v>10.5</v>
      </c>
      <c r="C103" s="71">
        <v>5.25</v>
      </c>
      <c r="D103" s="71">
        <v>1.05</v>
      </c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ht="15.75" customHeight="1">
      <c r="A104" s="66">
        <v>1.046</v>
      </c>
      <c r="B104" s="66">
        <v>10.6</v>
      </c>
      <c r="C104" s="66">
        <v>5.3</v>
      </c>
      <c r="D104" s="66">
        <v>1.046</v>
      </c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ht="15.75" customHeight="1">
      <c r="A105" s="66">
        <v>1.042</v>
      </c>
      <c r="B105" s="66">
        <v>10.7</v>
      </c>
      <c r="C105" s="66">
        <v>5.35</v>
      </c>
      <c r="D105" s="66">
        <v>1.042</v>
      </c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ht="15.75" customHeight="1">
      <c r="A106" s="66">
        <v>1.038</v>
      </c>
      <c r="B106" s="66">
        <v>10.8</v>
      </c>
      <c r="C106" s="66">
        <v>5.4</v>
      </c>
      <c r="D106" s="66">
        <v>1.038</v>
      </c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ht="15.75" customHeight="1">
      <c r="A107" s="66">
        <v>1.034</v>
      </c>
      <c r="B107" s="66">
        <v>10.9</v>
      </c>
      <c r="C107" s="66">
        <v>5.45</v>
      </c>
      <c r="D107" s="66">
        <v>1.034</v>
      </c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ht="15.75" customHeight="1">
      <c r="A108" s="66">
        <v>1.03</v>
      </c>
      <c r="B108" s="66">
        <v>11.0</v>
      </c>
      <c r="C108" s="66">
        <v>5.5</v>
      </c>
      <c r="D108" s="66">
        <v>1.03</v>
      </c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ht="15.75" customHeight="1">
      <c r="A109" s="66">
        <v>1.026</v>
      </c>
      <c r="B109" s="66">
        <v>11.1</v>
      </c>
      <c r="C109" s="66">
        <v>5.55</v>
      </c>
      <c r="D109" s="66">
        <v>1.026</v>
      </c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ht="15.75" customHeight="1">
      <c r="A110" s="66">
        <v>1.022</v>
      </c>
      <c r="B110" s="66">
        <v>11.2</v>
      </c>
      <c r="C110" s="66">
        <v>5.6</v>
      </c>
      <c r="D110" s="66">
        <v>1.022</v>
      </c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ht="15.75" customHeight="1">
      <c r="A111" s="66">
        <v>1.018</v>
      </c>
      <c r="B111" s="66">
        <v>11.3</v>
      </c>
      <c r="C111" s="66">
        <v>5.65</v>
      </c>
      <c r="D111" s="66">
        <v>1.018</v>
      </c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ht="15.75" customHeight="1">
      <c r="A112" s="66">
        <v>1.014</v>
      </c>
      <c r="B112" s="66">
        <v>11.4</v>
      </c>
      <c r="C112" s="66">
        <v>5.7</v>
      </c>
      <c r="D112" s="66">
        <v>1.014</v>
      </c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ht="15.75" customHeight="1">
      <c r="A113" s="71">
        <v>1.01</v>
      </c>
      <c r="B113" s="71">
        <v>11.5</v>
      </c>
      <c r="C113" s="71">
        <v>5.75</v>
      </c>
      <c r="D113" s="71">
        <v>1.01</v>
      </c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ht="15.75" customHeight="1">
      <c r="A114" s="66">
        <v>1.005</v>
      </c>
      <c r="B114" s="66">
        <v>11.6</v>
      </c>
      <c r="C114" s="66">
        <v>5.8</v>
      </c>
      <c r="D114" s="66">
        <v>1.005</v>
      </c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ht="15.75" customHeight="1">
      <c r="A115" s="66">
        <v>1.0</v>
      </c>
      <c r="B115" s="66">
        <v>11.7</v>
      </c>
      <c r="C115" s="66">
        <v>5.85</v>
      </c>
      <c r="D115" s="66">
        <v>1.0</v>
      </c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ht="15.75" customHeight="1">
      <c r="A116" s="66">
        <v>0.995</v>
      </c>
      <c r="B116" s="66">
        <v>11.8</v>
      </c>
      <c r="C116" s="66">
        <v>5.9</v>
      </c>
      <c r="D116" s="66">
        <v>0.995</v>
      </c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ht="15.75" customHeight="1">
      <c r="A117" s="66">
        <v>0.99</v>
      </c>
      <c r="B117" s="66">
        <v>11.9</v>
      </c>
      <c r="C117" s="66">
        <v>5.95</v>
      </c>
      <c r="D117" s="66">
        <v>0.99</v>
      </c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ht="15.75" customHeight="1">
      <c r="A118" s="66">
        <v>0.985</v>
      </c>
      <c r="B118" s="66">
        <v>12.0</v>
      </c>
      <c r="C118" s="66">
        <v>6.0</v>
      </c>
      <c r="D118" s="66">
        <v>0.985</v>
      </c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ht="15.75" customHeight="1">
      <c r="A119" s="66">
        <v>0.98</v>
      </c>
      <c r="B119" s="66">
        <v>12.1</v>
      </c>
      <c r="C119" s="66">
        <v>6.05</v>
      </c>
      <c r="D119" s="66">
        <v>0.98</v>
      </c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ht="15.75" customHeight="1">
      <c r="A120" s="66">
        <v>0.975</v>
      </c>
      <c r="B120" s="66">
        <v>12.2</v>
      </c>
      <c r="C120" s="66">
        <v>6.1</v>
      </c>
      <c r="D120" s="66">
        <v>0.975</v>
      </c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ht="15.75" customHeight="1">
      <c r="A121" s="66">
        <v>0.97</v>
      </c>
      <c r="B121" s="66">
        <v>12.3</v>
      </c>
      <c r="C121" s="66">
        <v>6.15</v>
      </c>
      <c r="D121" s="66">
        <v>0.97</v>
      </c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ht="15.75" customHeight="1">
      <c r="A122" s="66">
        <v>0.965</v>
      </c>
      <c r="B122" s="66">
        <v>12.4</v>
      </c>
      <c r="C122" s="66">
        <v>6.2</v>
      </c>
      <c r="D122" s="66">
        <v>0.965</v>
      </c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ht="15.75" customHeight="1">
      <c r="A123" s="71">
        <v>0.96</v>
      </c>
      <c r="B123" s="71">
        <v>12.5</v>
      </c>
      <c r="C123" s="71">
        <v>6.25</v>
      </c>
      <c r="D123" s="71">
        <v>0.96</v>
      </c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ht="15.75" customHeight="1">
      <c r="A124" s="66">
        <v>0.957</v>
      </c>
      <c r="B124" s="66">
        <v>12.6</v>
      </c>
      <c r="C124" s="66">
        <v>6.3</v>
      </c>
      <c r="D124" s="66">
        <v>0.957</v>
      </c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ht="15.75" customHeight="1">
      <c r="A125" s="66">
        <v>0.954</v>
      </c>
      <c r="B125" s="66">
        <v>12.7</v>
      </c>
      <c r="C125" s="66">
        <v>6.35</v>
      </c>
      <c r="D125" s="66">
        <v>0.954</v>
      </c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ht="15.75" customHeight="1">
      <c r="A126" s="66">
        <v>0.951</v>
      </c>
      <c r="B126" s="66">
        <v>12.8</v>
      </c>
      <c r="C126" s="66">
        <v>6.4</v>
      </c>
      <c r="D126" s="66">
        <v>0.951</v>
      </c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ht="15.75" customHeight="1">
      <c r="A127" s="66">
        <v>0.948</v>
      </c>
      <c r="B127" s="66">
        <v>12.9</v>
      </c>
      <c r="C127" s="66">
        <v>6.45</v>
      </c>
      <c r="D127" s="66">
        <v>0.948</v>
      </c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ht="15.75" customHeight="1">
      <c r="A128" s="66">
        <v>0.945</v>
      </c>
      <c r="B128" s="66">
        <v>13.0</v>
      </c>
      <c r="C128" s="66">
        <v>6.5</v>
      </c>
      <c r="D128" s="66">
        <v>0.945</v>
      </c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ht="15.75" customHeight="1">
      <c r="A129" s="66">
        <v>0.942</v>
      </c>
      <c r="B129" s="66">
        <v>13.1</v>
      </c>
      <c r="C129" s="66">
        <v>6.55</v>
      </c>
      <c r="D129" s="66">
        <v>0.942</v>
      </c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ht="15.75" customHeight="1">
      <c r="A130" s="66">
        <v>0.939</v>
      </c>
      <c r="B130" s="66">
        <v>13.2</v>
      </c>
      <c r="C130" s="66">
        <v>6.6</v>
      </c>
      <c r="D130" s="66">
        <v>0.939</v>
      </c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ht="15.75" customHeight="1">
      <c r="A131" s="66">
        <v>0.936</v>
      </c>
      <c r="B131" s="66">
        <v>13.3</v>
      </c>
      <c r="C131" s="66">
        <v>6.65</v>
      </c>
      <c r="D131" s="66">
        <v>0.936</v>
      </c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ht="15.75" customHeight="1">
      <c r="A132" s="66">
        <v>0.933</v>
      </c>
      <c r="B132" s="66">
        <v>13.4</v>
      </c>
      <c r="C132" s="66">
        <v>6.7</v>
      </c>
      <c r="D132" s="66">
        <v>0.933</v>
      </c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ht="15.75" customHeight="1">
      <c r="A133" s="71">
        <v>0.93</v>
      </c>
      <c r="B133" s="71">
        <v>13.5</v>
      </c>
      <c r="C133" s="71">
        <v>6.75</v>
      </c>
      <c r="D133" s="71">
        <v>0.93</v>
      </c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ht="15.75" customHeight="1">
      <c r="A134" s="66">
        <v>0.927</v>
      </c>
      <c r="B134" s="66">
        <v>13.6</v>
      </c>
      <c r="C134" s="66">
        <v>6.8</v>
      </c>
      <c r="D134" s="66">
        <v>0.927</v>
      </c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ht="15.75" customHeight="1">
      <c r="A135" s="66">
        <v>0.924</v>
      </c>
      <c r="B135" s="66">
        <v>13.7</v>
      </c>
      <c r="C135" s="66">
        <v>6.85</v>
      </c>
      <c r="D135" s="66">
        <v>0.924</v>
      </c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ht="15.75" customHeight="1">
      <c r="A136" s="66">
        <v>0.921</v>
      </c>
      <c r="B136" s="66">
        <v>13.8</v>
      </c>
      <c r="C136" s="66">
        <v>6.9</v>
      </c>
      <c r="D136" s="66">
        <v>0.921</v>
      </c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ht="15.75" customHeight="1">
      <c r="A137" s="66">
        <v>0.918</v>
      </c>
      <c r="B137" s="66">
        <v>13.9</v>
      </c>
      <c r="C137" s="66">
        <v>6.95</v>
      </c>
      <c r="D137" s="66">
        <v>0.918</v>
      </c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ht="15.75" customHeight="1">
      <c r="A138" s="66">
        <v>0.915</v>
      </c>
      <c r="B138" s="66">
        <v>14.0</v>
      </c>
      <c r="C138" s="66">
        <v>7.0</v>
      </c>
      <c r="D138" s="66">
        <v>0.915</v>
      </c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ht="15.75" customHeight="1">
      <c r="A139" s="66">
        <v>0.912</v>
      </c>
      <c r="B139" s="66">
        <v>14.1</v>
      </c>
      <c r="C139" s="66">
        <v>7.05</v>
      </c>
      <c r="D139" s="66">
        <v>0.912</v>
      </c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ht="15.75" customHeight="1">
      <c r="A140" s="66">
        <v>0.909</v>
      </c>
      <c r="B140" s="66">
        <v>14.2</v>
      </c>
      <c r="C140" s="66">
        <v>7.1</v>
      </c>
      <c r="D140" s="66">
        <v>0.909</v>
      </c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ht="15.75" customHeight="1">
      <c r="A141" s="66">
        <v>0.906</v>
      </c>
      <c r="B141" s="66">
        <v>14.3</v>
      </c>
      <c r="C141" s="66">
        <v>7.15</v>
      </c>
      <c r="D141" s="66">
        <v>0.906</v>
      </c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ht="15.75" customHeight="1">
      <c r="A142" s="66">
        <v>0.903</v>
      </c>
      <c r="B142" s="66">
        <v>14.4</v>
      </c>
      <c r="C142" s="66">
        <v>7.2</v>
      </c>
      <c r="D142" s="66">
        <v>0.903</v>
      </c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ht="15.75" customHeight="1">
      <c r="A143" s="71">
        <v>0.9</v>
      </c>
      <c r="B143" s="71">
        <v>14.5</v>
      </c>
      <c r="C143" s="71">
        <v>7.25</v>
      </c>
      <c r="D143" s="71">
        <v>0.9</v>
      </c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ht="15.75" customHeight="1">
      <c r="A144" s="66">
        <v>0.897</v>
      </c>
      <c r="B144" s="66">
        <v>14.6</v>
      </c>
      <c r="C144" s="66">
        <v>7.3</v>
      </c>
      <c r="D144" s="66">
        <v>0.897</v>
      </c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ht="15.75" customHeight="1">
      <c r="A145" s="66">
        <v>0.894</v>
      </c>
      <c r="B145" s="66">
        <v>14.7</v>
      </c>
      <c r="C145" s="66">
        <v>7.35</v>
      </c>
      <c r="D145" s="66">
        <v>0.894</v>
      </c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ht="15.75" customHeight="1">
      <c r="A146" s="66">
        <v>0.891</v>
      </c>
      <c r="B146" s="66">
        <v>14.8</v>
      </c>
      <c r="C146" s="66">
        <v>7.4</v>
      </c>
      <c r="D146" s="66">
        <v>0.891</v>
      </c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ht="15.75" customHeight="1">
      <c r="A147" s="66">
        <v>0.888</v>
      </c>
      <c r="B147" s="66">
        <v>14.9</v>
      </c>
      <c r="C147" s="66">
        <v>7.45</v>
      </c>
      <c r="D147" s="66">
        <v>0.888</v>
      </c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ht="15.75" customHeight="1">
      <c r="A148" s="66">
        <v>0.885</v>
      </c>
      <c r="B148" s="66">
        <v>15.0</v>
      </c>
      <c r="C148" s="66">
        <v>7.5</v>
      </c>
      <c r="D148" s="66">
        <v>0.885</v>
      </c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ht="15.75" customHeight="1">
      <c r="A149" s="66">
        <v>0.882</v>
      </c>
      <c r="B149" s="66">
        <v>15.1</v>
      </c>
      <c r="C149" s="66">
        <v>7.55</v>
      </c>
      <c r="D149" s="66">
        <v>0.882</v>
      </c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ht="15.75" customHeight="1">
      <c r="A150" s="66">
        <v>0.879</v>
      </c>
      <c r="B150" s="66">
        <v>15.2</v>
      </c>
      <c r="C150" s="66">
        <v>7.6</v>
      </c>
      <c r="D150" s="66">
        <v>0.879</v>
      </c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ht="15.75" customHeight="1">
      <c r="A151" s="66">
        <v>0.876</v>
      </c>
      <c r="B151" s="66">
        <v>15.3</v>
      </c>
      <c r="C151" s="66">
        <v>7.65</v>
      </c>
      <c r="D151" s="66">
        <v>0.876</v>
      </c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ht="15.75" customHeight="1">
      <c r="A152" s="66">
        <v>0.873</v>
      </c>
      <c r="B152" s="66">
        <v>15.4</v>
      </c>
      <c r="C152" s="66">
        <v>7.7</v>
      </c>
      <c r="D152" s="66">
        <v>0.873</v>
      </c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ht="15.75" customHeight="1">
      <c r="A153" s="71">
        <v>0.87</v>
      </c>
      <c r="B153" s="71">
        <v>15.5</v>
      </c>
      <c r="C153" s="71">
        <v>7.75</v>
      </c>
      <c r="D153" s="71">
        <v>0.87</v>
      </c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ht="15.75" customHeight="1">
      <c r="A154" s="66">
        <v>0.867</v>
      </c>
      <c r="B154" s="66">
        <v>15.6</v>
      </c>
      <c r="C154" s="66">
        <v>7.8</v>
      </c>
      <c r="D154" s="66">
        <v>0.867</v>
      </c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ht="15.75" customHeight="1">
      <c r="A155" s="66">
        <v>0.864</v>
      </c>
      <c r="B155" s="66">
        <v>15.7</v>
      </c>
      <c r="C155" s="66">
        <v>7.85</v>
      </c>
      <c r="D155" s="66">
        <v>0.864</v>
      </c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ht="15.75" customHeight="1">
      <c r="A156" s="66">
        <v>0.861</v>
      </c>
      <c r="B156" s="66">
        <v>15.8</v>
      </c>
      <c r="C156" s="66">
        <v>7.9</v>
      </c>
      <c r="D156" s="66">
        <v>0.861</v>
      </c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ht="15.75" customHeight="1">
      <c r="A157" s="66">
        <v>0.858</v>
      </c>
      <c r="B157" s="66">
        <v>15.9</v>
      </c>
      <c r="C157" s="66">
        <v>7.95</v>
      </c>
      <c r="D157" s="66">
        <v>0.858</v>
      </c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ht="15.75" customHeight="1">
      <c r="A158" s="66">
        <v>0.855</v>
      </c>
      <c r="B158" s="66">
        <v>16.0</v>
      </c>
      <c r="C158" s="66">
        <v>8.0</v>
      </c>
      <c r="D158" s="66">
        <v>0.855</v>
      </c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ht="15.75" customHeight="1">
      <c r="A159" s="66">
        <v>0.852</v>
      </c>
      <c r="B159" s="66">
        <v>16.1</v>
      </c>
      <c r="C159" s="66">
        <v>8.05</v>
      </c>
      <c r="D159" s="66">
        <v>0.852</v>
      </c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ht="15.75" customHeight="1">
      <c r="A160" s="66">
        <v>0.849</v>
      </c>
      <c r="B160" s="66">
        <v>16.2</v>
      </c>
      <c r="C160" s="66">
        <v>8.1</v>
      </c>
      <c r="D160" s="66">
        <v>0.849</v>
      </c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ht="15.75" customHeight="1">
      <c r="A161" s="66">
        <v>0.846</v>
      </c>
      <c r="B161" s="66">
        <v>16.3</v>
      </c>
      <c r="C161" s="66">
        <v>8.15</v>
      </c>
      <c r="D161" s="66">
        <v>0.846</v>
      </c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ht="15.75" customHeight="1">
      <c r="A162" s="66">
        <v>0.843</v>
      </c>
      <c r="B162" s="66">
        <v>16.4</v>
      </c>
      <c r="C162" s="66">
        <v>8.2</v>
      </c>
      <c r="D162" s="66">
        <v>0.843</v>
      </c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ht="15.75" customHeight="1">
      <c r="A163" s="71">
        <v>0.84</v>
      </c>
      <c r="B163" s="71">
        <v>16.5</v>
      </c>
      <c r="C163" s="71">
        <v>8.25</v>
      </c>
      <c r="D163" s="71">
        <v>0.84</v>
      </c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ht="15.75" customHeight="1">
      <c r="A164" s="66">
        <v>0.837</v>
      </c>
      <c r="B164" s="66">
        <v>16.6</v>
      </c>
      <c r="C164" s="66">
        <v>8.3</v>
      </c>
      <c r="D164" s="66">
        <v>0.837</v>
      </c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ht="15.75" customHeight="1">
      <c r="A165" s="66">
        <v>0.834</v>
      </c>
      <c r="B165" s="66">
        <v>16.7</v>
      </c>
      <c r="C165" s="66">
        <v>8.35</v>
      </c>
      <c r="D165" s="66">
        <v>0.834</v>
      </c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ht="15.75" customHeight="1">
      <c r="A166" s="66">
        <v>0.831</v>
      </c>
      <c r="B166" s="66">
        <v>16.8</v>
      </c>
      <c r="C166" s="66">
        <v>8.4</v>
      </c>
      <c r="D166" s="66">
        <v>0.831</v>
      </c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ht="15.75" customHeight="1">
      <c r="A167" s="66">
        <v>0.828</v>
      </c>
      <c r="B167" s="66">
        <v>16.9</v>
      </c>
      <c r="C167" s="66">
        <v>8.45</v>
      </c>
      <c r="D167" s="66">
        <v>0.828</v>
      </c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ht="15.75" customHeight="1">
      <c r="A168" s="66">
        <v>0.825</v>
      </c>
      <c r="B168" s="66">
        <v>17.0</v>
      </c>
      <c r="C168" s="66">
        <v>8.5</v>
      </c>
      <c r="D168" s="66">
        <v>0.825</v>
      </c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ht="15.75" customHeight="1">
      <c r="A169" s="66">
        <v>0.822</v>
      </c>
      <c r="B169" s="66">
        <v>17.1</v>
      </c>
      <c r="C169" s="66">
        <v>8.55</v>
      </c>
      <c r="D169" s="66">
        <v>0.822</v>
      </c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ht="15.75" customHeight="1">
      <c r="A170" s="66">
        <v>0.819</v>
      </c>
      <c r="B170" s="66">
        <v>17.2</v>
      </c>
      <c r="C170" s="66">
        <v>8.6</v>
      </c>
      <c r="D170" s="66">
        <v>0.819</v>
      </c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ht="15.75" customHeight="1">
      <c r="A171" s="66">
        <v>0.816</v>
      </c>
      <c r="B171" s="66">
        <v>17.3</v>
      </c>
      <c r="C171" s="66">
        <v>8.65</v>
      </c>
      <c r="D171" s="66">
        <v>0.816</v>
      </c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ht="15.75" customHeight="1">
      <c r="A172" s="66">
        <v>0.813</v>
      </c>
      <c r="B172" s="66">
        <v>17.4</v>
      </c>
      <c r="C172" s="66">
        <v>8.7</v>
      </c>
      <c r="D172" s="66">
        <v>0.813</v>
      </c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ht="15.75" customHeight="1">
      <c r="A173" s="71">
        <v>0.81</v>
      </c>
      <c r="B173" s="71">
        <v>17.5</v>
      </c>
      <c r="C173" s="71">
        <v>8.75</v>
      </c>
      <c r="D173" s="71">
        <v>0.81</v>
      </c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ht="15.75" customHeight="1">
      <c r="A174" s="66">
        <v>0.808</v>
      </c>
      <c r="B174" s="66">
        <v>17.6</v>
      </c>
      <c r="C174" s="66">
        <v>8.8</v>
      </c>
      <c r="D174" s="66">
        <v>0.808</v>
      </c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ht="15.75" customHeight="1">
      <c r="A175" s="66">
        <v>0.806</v>
      </c>
      <c r="B175" s="66">
        <v>17.7</v>
      </c>
      <c r="C175" s="66">
        <v>8.85</v>
      </c>
      <c r="D175" s="66">
        <v>0.806</v>
      </c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ht="15.75" customHeight="1">
      <c r="A176" s="66">
        <v>0.804</v>
      </c>
      <c r="B176" s="66">
        <v>17.8</v>
      </c>
      <c r="C176" s="66">
        <v>8.9</v>
      </c>
      <c r="D176" s="66">
        <v>0.804</v>
      </c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ht="15.75" customHeight="1">
      <c r="A177" s="66">
        <v>0.802</v>
      </c>
      <c r="B177" s="66">
        <v>17.9</v>
      </c>
      <c r="C177" s="66">
        <v>8.95</v>
      </c>
      <c r="D177" s="66">
        <v>0.802</v>
      </c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ht="15.75" customHeight="1">
      <c r="A178" s="66">
        <v>0.8</v>
      </c>
      <c r="B178" s="66">
        <v>18.0</v>
      </c>
      <c r="C178" s="66">
        <v>9.0</v>
      </c>
      <c r="D178" s="66">
        <v>0.8</v>
      </c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ht="15.75" customHeight="1">
      <c r="A179" s="66">
        <v>0.798</v>
      </c>
      <c r="B179" s="66">
        <v>18.1</v>
      </c>
      <c r="C179" s="66">
        <v>9.05</v>
      </c>
      <c r="D179" s="66">
        <v>0.798</v>
      </c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ht="15.75" customHeight="1">
      <c r="A180" s="66">
        <v>0.796</v>
      </c>
      <c r="B180" s="66">
        <v>18.2</v>
      </c>
      <c r="C180" s="66">
        <v>9.1</v>
      </c>
      <c r="D180" s="66">
        <v>0.796</v>
      </c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ht="15.75" customHeight="1">
      <c r="A181" s="66">
        <v>0.794</v>
      </c>
      <c r="B181" s="66">
        <v>18.3</v>
      </c>
      <c r="C181" s="66">
        <v>9.15</v>
      </c>
      <c r="D181" s="66">
        <v>0.794</v>
      </c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ht="15.75" customHeight="1">
      <c r="A182" s="66">
        <v>0.792</v>
      </c>
      <c r="B182" s="66">
        <v>18.4</v>
      </c>
      <c r="C182" s="66">
        <v>9.2</v>
      </c>
      <c r="D182" s="66">
        <v>0.792</v>
      </c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ht="15.75" customHeight="1">
      <c r="A183" s="71">
        <v>0.79</v>
      </c>
      <c r="B183" s="71">
        <v>18.5</v>
      </c>
      <c r="C183" s="71">
        <v>9.25</v>
      </c>
      <c r="D183" s="71">
        <v>0.79</v>
      </c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ht="15.75" customHeight="1">
      <c r="A184" s="66">
        <v>0.788</v>
      </c>
      <c r="B184" s="66">
        <v>18.6</v>
      </c>
      <c r="C184" s="66">
        <v>9.3</v>
      </c>
      <c r="D184" s="66">
        <v>0.788</v>
      </c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ht="15.75" customHeight="1">
      <c r="A185" s="66">
        <v>0.786</v>
      </c>
      <c r="B185" s="66">
        <v>18.7</v>
      </c>
      <c r="C185" s="66">
        <v>9.35</v>
      </c>
      <c r="D185" s="66">
        <v>0.786</v>
      </c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ht="15.75" customHeight="1">
      <c r="A186" s="66">
        <v>0.784</v>
      </c>
      <c r="B186" s="66">
        <v>18.8</v>
      </c>
      <c r="C186" s="66">
        <v>9.4</v>
      </c>
      <c r="D186" s="66">
        <v>0.784</v>
      </c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ht="15.75" customHeight="1">
      <c r="A187" s="66">
        <v>0.782</v>
      </c>
      <c r="B187" s="66">
        <v>18.9</v>
      </c>
      <c r="C187" s="66">
        <v>9.45</v>
      </c>
      <c r="D187" s="66">
        <v>0.782</v>
      </c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ht="15.75" customHeight="1">
      <c r="A188" s="66">
        <v>0.78</v>
      </c>
      <c r="B188" s="66">
        <v>19.0</v>
      </c>
      <c r="C188" s="66">
        <v>9.5</v>
      </c>
      <c r="D188" s="66">
        <v>0.78</v>
      </c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ht="15.75" customHeight="1">
      <c r="A189" s="66">
        <v>0.778</v>
      </c>
      <c r="B189" s="66">
        <v>19.1</v>
      </c>
      <c r="C189" s="66">
        <v>9.55</v>
      </c>
      <c r="D189" s="66">
        <v>0.778</v>
      </c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ht="15.75" customHeight="1">
      <c r="A190" s="66">
        <v>0.776</v>
      </c>
      <c r="B190" s="66">
        <v>19.2</v>
      </c>
      <c r="C190" s="66">
        <v>9.6</v>
      </c>
      <c r="D190" s="66">
        <v>0.776</v>
      </c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ht="15.75" customHeight="1">
      <c r="A191" s="66">
        <v>0.774</v>
      </c>
      <c r="B191" s="66">
        <v>19.3</v>
      </c>
      <c r="C191" s="66">
        <v>9.65</v>
      </c>
      <c r="D191" s="66">
        <v>0.774</v>
      </c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ht="15.75" customHeight="1">
      <c r="A192" s="66">
        <v>0.772</v>
      </c>
      <c r="B192" s="66">
        <v>19.4</v>
      </c>
      <c r="C192" s="66">
        <v>9.7</v>
      </c>
      <c r="D192" s="66">
        <v>0.772</v>
      </c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ht="15.75" customHeight="1">
      <c r="A193" s="71">
        <v>0.77</v>
      </c>
      <c r="B193" s="71">
        <v>19.5</v>
      </c>
      <c r="C193" s="71">
        <v>9.75</v>
      </c>
      <c r="D193" s="71">
        <v>0.77</v>
      </c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ht="15.75" customHeight="1">
      <c r="A194" s="66">
        <v>0.768</v>
      </c>
      <c r="B194" s="66">
        <v>19.6</v>
      </c>
      <c r="C194" s="66">
        <v>9.8</v>
      </c>
      <c r="D194" s="66">
        <v>0.768</v>
      </c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ht="15.75" customHeight="1">
      <c r="A195" s="66">
        <v>0.766</v>
      </c>
      <c r="B195" s="66">
        <v>19.7</v>
      </c>
      <c r="C195" s="66">
        <v>9.85</v>
      </c>
      <c r="D195" s="66">
        <v>0.766</v>
      </c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ht="15.75" customHeight="1">
      <c r="A196" s="66">
        <v>0.764</v>
      </c>
      <c r="B196" s="66">
        <v>19.8</v>
      </c>
      <c r="C196" s="66">
        <v>9.9</v>
      </c>
      <c r="D196" s="66">
        <v>0.764</v>
      </c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ht="15.75" customHeight="1">
      <c r="A197" s="66">
        <v>0.762</v>
      </c>
      <c r="B197" s="66">
        <v>19.9</v>
      </c>
      <c r="C197" s="66">
        <v>9.95</v>
      </c>
      <c r="D197" s="66">
        <v>0.762</v>
      </c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ht="15.75" customHeight="1">
      <c r="A198" s="66">
        <v>0.76</v>
      </c>
      <c r="B198" s="66">
        <v>20.0</v>
      </c>
      <c r="C198" s="66">
        <v>10.0</v>
      </c>
      <c r="D198" s="66">
        <v>0.76</v>
      </c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ht="15.75" customHeight="1">
      <c r="A199" s="66">
        <v>0.758</v>
      </c>
      <c r="B199" s="66">
        <v>20.1</v>
      </c>
      <c r="C199" s="66">
        <v>10.05</v>
      </c>
      <c r="D199" s="66">
        <v>0.758</v>
      </c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ht="15.75" customHeight="1">
      <c r="A200" s="66">
        <v>0.756</v>
      </c>
      <c r="B200" s="66">
        <v>20.2</v>
      </c>
      <c r="C200" s="66">
        <v>10.1</v>
      </c>
      <c r="D200" s="66">
        <v>0.756</v>
      </c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ht="15.75" customHeight="1">
      <c r="A201" s="66">
        <v>0.754</v>
      </c>
      <c r="B201" s="66">
        <v>20.3</v>
      </c>
      <c r="C201" s="66">
        <v>10.15</v>
      </c>
      <c r="D201" s="66">
        <v>0.754</v>
      </c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ht="15.75" customHeight="1">
      <c r="A202" s="66">
        <v>0.752</v>
      </c>
      <c r="B202" s="66">
        <v>20.4</v>
      </c>
      <c r="C202" s="66">
        <v>10.2</v>
      </c>
      <c r="D202" s="66">
        <v>0.752</v>
      </c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ht="15.75" customHeight="1">
      <c r="A203" s="71">
        <v>0.75</v>
      </c>
      <c r="B203" s="71">
        <v>20.5</v>
      </c>
      <c r="C203" s="71">
        <v>10.25</v>
      </c>
      <c r="D203" s="71">
        <v>0.75</v>
      </c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ht="15.75" customHeight="1">
      <c r="A204" s="66">
        <v>0.748</v>
      </c>
      <c r="B204" s="66">
        <v>20.6</v>
      </c>
      <c r="C204" s="66">
        <v>10.3</v>
      </c>
      <c r="D204" s="66">
        <v>0.748</v>
      </c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ht="15.75" customHeight="1">
      <c r="A205" s="66">
        <v>0.746</v>
      </c>
      <c r="B205" s="66">
        <v>20.7</v>
      </c>
      <c r="C205" s="66">
        <v>10.35</v>
      </c>
      <c r="D205" s="66">
        <v>0.746</v>
      </c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ht="15.75" customHeight="1">
      <c r="A206" s="66">
        <v>0.744</v>
      </c>
      <c r="B206" s="66">
        <v>20.8</v>
      </c>
      <c r="C206" s="66">
        <v>10.4</v>
      </c>
      <c r="D206" s="66">
        <v>0.744</v>
      </c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ht="15.75" customHeight="1">
      <c r="A207" s="66">
        <v>0.742</v>
      </c>
      <c r="B207" s="66">
        <v>20.9</v>
      </c>
      <c r="C207" s="66">
        <v>10.45</v>
      </c>
      <c r="D207" s="66">
        <v>0.742</v>
      </c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ht="15.75" customHeight="1">
      <c r="A208" s="66">
        <v>0.74</v>
      </c>
      <c r="B208" s="66">
        <v>21.0</v>
      </c>
      <c r="C208" s="66">
        <v>10.5</v>
      </c>
      <c r="D208" s="66">
        <v>0.74</v>
      </c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ht="15.75" customHeight="1">
      <c r="A209" s="66">
        <v>0.738</v>
      </c>
      <c r="B209" s="66">
        <v>21.1</v>
      </c>
      <c r="C209" s="66">
        <v>10.55</v>
      </c>
      <c r="D209" s="66">
        <v>0.738</v>
      </c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ht="15.75" customHeight="1">
      <c r="A210" s="66">
        <v>0.736</v>
      </c>
      <c r="B210" s="66">
        <v>21.2</v>
      </c>
      <c r="C210" s="66">
        <v>10.6</v>
      </c>
      <c r="D210" s="66">
        <v>0.736</v>
      </c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ht="15.75" customHeight="1">
      <c r="A211" s="66">
        <v>0.734</v>
      </c>
      <c r="B211" s="66">
        <v>21.3</v>
      </c>
      <c r="C211" s="66">
        <v>10.65</v>
      </c>
      <c r="D211" s="66">
        <v>0.734</v>
      </c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ht="15.75" customHeight="1">
      <c r="A212" s="66">
        <v>0.732</v>
      </c>
      <c r="B212" s="66">
        <v>21.4</v>
      </c>
      <c r="C212" s="66">
        <v>10.7</v>
      </c>
      <c r="D212" s="66">
        <v>0.732</v>
      </c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ht="15.75" customHeight="1">
      <c r="A213" s="71">
        <v>0.73</v>
      </c>
      <c r="B213" s="71">
        <v>21.5</v>
      </c>
      <c r="C213" s="71">
        <v>10.75</v>
      </c>
      <c r="D213" s="71">
        <v>0.73</v>
      </c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ht="15.75" customHeight="1">
      <c r="A214" s="66">
        <v>0.728</v>
      </c>
      <c r="B214" s="66">
        <v>21.6</v>
      </c>
      <c r="C214" s="66">
        <v>10.8</v>
      </c>
      <c r="D214" s="66">
        <v>0.728</v>
      </c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ht="15.75" customHeight="1">
      <c r="A215" s="66">
        <v>0.726</v>
      </c>
      <c r="B215" s="66">
        <v>21.7</v>
      </c>
      <c r="C215" s="66">
        <v>10.85</v>
      </c>
      <c r="D215" s="66">
        <v>0.726</v>
      </c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ht="15.75" customHeight="1">
      <c r="A216" s="66">
        <v>0.724</v>
      </c>
      <c r="B216" s="66">
        <v>21.8</v>
      </c>
      <c r="C216" s="66">
        <v>10.9</v>
      </c>
      <c r="D216" s="66">
        <v>0.724</v>
      </c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ht="15.75" customHeight="1">
      <c r="A217" s="66">
        <v>0.722</v>
      </c>
      <c r="B217" s="66">
        <v>21.9</v>
      </c>
      <c r="C217" s="66">
        <v>10.95</v>
      </c>
      <c r="D217" s="66">
        <v>0.722</v>
      </c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ht="15.75" customHeight="1">
      <c r="A218" s="66">
        <v>0.72</v>
      </c>
      <c r="B218" s="66">
        <v>22.0</v>
      </c>
      <c r="C218" s="66">
        <v>11.0</v>
      </c>
      <c r="D218" s="66">
        <v>0.72</v>
      </c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ht="15.75" customHeight="1">
      <c r="A219" s="66">
        <v>0.718</v>
      </c>
      <c r="B219" s="66">
        <v>22.1</v>
      </c>
      <c r="C219" s="66">
        <v>11.05</v>
      </c>
      <c r="D219" s="66">
        <v>0.718</v>
      </c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ht="15.75" customHeight="1">
      <c r="A220" s="66">
        <v>0.716</v>
      </c>
      <c r="B220" s="66">
        <v>22.2</v>
      </c>
      <c r="C220" s="66">
        <v>11.1</v>
      </c>
      <c r="D220" s="66">
        <v>0.716</v>
      </c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ht="15.75" customHeight="1">
      <c r="A221" s="66">
        <v>0.714</v>
      </c>
      <c r="B221" s="66">
        <v>22.3</v>
      </c>
      <c r="C221" s="66">
        <v>11.15</v>
      </c>
      <c r="D221" s="66">
        <v>0.714</v>
      </c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ht="15.75" customHeight="1">
      <c r="A222" s="66">
        <v>0.712</v>
      </c>
      <c r="B222" s="66">
        <v>22.4</v>
      </c>
      <c r="C222" s="66">
        <v>11.2</v>
      </c>
      <c r="D222" s="66">
        <v>0.712</v>
      </c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ht="15.75" customHeight="1">
      <c r="A223" s="71">
        <v>0.71</v>
      </c>
      <c r="B223" s="71">
        <v>22.5</v>
      </c>
      <c r="C223" s="71">
        <v>11.25</v>
      </c>
      <c r="D223" s="71">
        <v>0.71</v>
      </c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ht="15.75" customHeight="1">
      <c r="A224" s="66">
        <v>0.709</v>
      </c>
      <c r="B224" s="66">
        <v>22.6</v>
      </c>
      <c r="C224" s="66">
        <v>11.3</v>
      </c>
      <c r="D224" s="66">
        <v>0.709</v>
      </c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ht="15.75" customHeight="1">
      <c r="A225" s="66">
        <v>0.708</v>
      </c>
      <c r="B225" s="66">
        <v>22.7</v>
      </c>
      <c r="C225" s="66">
        <v>11.35</v>
      </c>
      <c r="D225" s="66">
        <v>0.708</v>
      </c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ht="15.75" customHeight="1">
      <c r="A226" s="66">
        <v>0.707</v>
      </c>
      <c r="B226" s="66">
        <v>22.8</v>
      </c>
      <c r="C226" s="66">
        <v>11.4</v>
      </c>
      <c r="D226" s="66">
        <v>0.707</v>
      </c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ht="15.75" customHeight="1">
      <c r="A227" s="66">
        <v>0.706</v>
      </c>
      <c r="B227" s="66">
        <v>22.9</v>
      </c>
      <c r="C227" s="66">
        <v>11.45</v>
      </c>
      <c r="D227" s="66">
        <v>0.706</v>
      </c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ht="15.75" customHeight="1">
      <c r="A228" s="66">
        <v>0.705</v>
      </c>
      <c r="B228" s="66">
        <v>23.0</v>
      </c>
      <c r="C228" s="66">
        <v>11.5</v>
      </c>
      <c r="D228" s="66">
        <v>0.705</v>
      </c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ht="15.75" customHeight="1">
      <c r="A229" s="66">
        <v>0.704</v>
      </c>
      <c r="B229" s="66">
        <v>23.1</v>
      </c>
      <c r="C229" s="66">
        <v>11.55</v>
      </c>
      <c r="D229" s="66">
        <v>0.704</v>
      </c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ht="15.75" customHeight="1">
      <c r="A230" s="66">
        <v>0.703</v>
      </c>
      <c r="B230" s="66">
        <v>23.2</v>
      </c>
      <c r="C230" s="66">
        <v>11.6</v>
      </c>
      <c r="D230" s="66">
        <v>0.703</v>
      </c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ht="15.75" customHeight="1">
      <c r="A231" s="66">
        <v>0.702</v>
      </c>
      <c r="B231" s="66">
        <v>23.3</v>
      </c>
      <c r="C231" s="66">
        <v>11.65</v>
      </c>
      <c r="D231" s="66">
        <v>0.702</v>
      </c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ht="15.75" customHeight="1">
      <c r="A232" s="66">
        <v>0.701</v>
      </c>
      <c r="B232" s="66">
        <v>23.4</v>
      </c>
      <c r="C232" s="66">
        <v>11.7</v>
      </c>
      <c r="D232" s="66">
        <v>0.701</v>
      </c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ht="15.75" customHeight="1">
      <c r="A233" s="71">
        <v>0.7</v>
      </c>
      <c r="B233" s="71">
        <v>23.5</v>
      </c>
      <c r="C233" s="71">
        <v>11.75</v>
      </c>
      <c r="D233" s="71">
        <v>0.7</v>
      </c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ht="15.75" customHeight="1">
      <c r="A234" s="66">
        <v>0.699</v>
      </c>
      <c r="B234" s="66">
        <v>23.6</v>
      </c>
      <c r="C234" s="66">
        <v>11.8</v>
      </c>
      <c r="D234" s="66">
        <v>0.699</v>
      </c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ht="15.75" customHeight="1">
      <c r="A235" s="66">
        <v>0.698</v>
      </c>
      <c r="B235" s="66">
        <v>23.7</v>
      </c>
      <c r="C235" s="66">
        <v>11.85</v>
      </c>
      <c r="D235" s="66">
        <v>0.698</v>
      </c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ht="15.75" customHeight="1">
      <c r="A236" s="66">
        <v>0.697</v>
      </c>
      <c r="B236" s="66">
        <v>23.8</v>
      </c>
      <c r="C236" s="66">
        <v>11.9</v>
      </c>
      <c r="D236" s="66">
        <v>0.697</v>
      </c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ht="15.75" customHeight="1">
      <c r="A237" s="66">
        <v>0.696</v>
      </c>
      <c r="B237" s="66">
        <v>23.9</v>
      </c>
      <c r="C237" s="66">
        <v>11.95</v>
      </c>
      <c r="D237" s="66">
        <v>0.696</v>
      </c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ht="15.75" customHeight="1">
      <c r="A238" s="66">
        <v>0.695</v>
      </c>
      <c r="B238" s="66">
        <v>24.0</v>
      </c>
      <c r="C238" s="66">
        <v>12.0</v>
      </c>
      <c r="D238" s="66">
        <v>0.695</v>
      </c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ht="15.75" customHeight="1">
      <c r="A239" s="66">
        <v>0.694</v>
      </c>
      <c r="B239" s="66">
        <v>24.1</v>
      </c>
      <c r="C239" s="66">
        <v>12.05</v>
      </c>
      <c r="D239" s="66">
        <v>0.694</v>
      </c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ht="15.75" customHeight="1">
      <c r="A240" s="66">
        <v>0.693</v>
      </c>
      <c r="B240" s="66">
        <v>24.2</v>
      </c>
      <c r="C240" s="66">
        <v>12.1</v>
      </c>
      <c r="D240" s="66">
        <v>0.693</v>
      </c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ht="15.75" customHeight="1">
      <c r="A241" s="66">
        <v>0.692</v>
      </c>
      <c r="B241" s="66">
        <v>24.3</v>
      </c>
      <c r="C241" s="66">
        <v>12.15</v>
      </c>
      <c r="D241" s="66">
        <v>0.692</v>
      </c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ht="15.75" customHeight="1">
      <c r="A242" s="66">
        <v>0.691</v>
      </c>
      <c r="B242" s="66">
        <v>24.4</v>
      </c>
      <c r="C242" s="66">
        <v>12.2</v>
      </c>
      <c r="D242" s="66">
        <v>0.691</v>
      </c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ht="15.75" customHeight="1">
      <c r="A243" s="71">
        <v>0.69</v>
      </c>
      <c r="B243" s="71">
        <v>24.5</v>
      </c>
      <c r="C243" s="71">
        <v>12.25</v>
      </c>
      <c r="D243" s="71">
        <v>0.69</v>
      </c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ht="15.75" customHeight="1">
      <c r="A244" s="66">
        <v>0.688</v>
      </c>
      <c r="B244" s="66">
        <v>24.6</v>
      </c>
      <c r="C244" s="66">
        <v>12.3</v>
      </c>
      <c r="D244" s="66">
        <v>0.688</v>
      </c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ht="15.75" customHeight="1">
      <c r="A245" s="66">
        <v>0.686</v>
      </c>
      <c r="B245" s="66">
        <v>24.7</v>
      </c>
      <c r="C245" s="66">
        <v>12.35</v>
      </c>
      <c r="D245" s="66">
        <v>0.686</v>
      </c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ht="15.75" customHeight="1">
      <c r="A246" s="66">
        <v>0.684</v>
      </c>
      <c r="B246" s="66">
        <v>24.8</v>
      </c>
      <c r="C246" s="66">
        <v>12.4</v>
      </c>
      <c r="D246" s="66">
        <v>0.684</v>
      </c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ht="15.75" customHeight="1">
      <c r="A247" s="66">
        <v>0.682</v>
      </c>
      <c r="B247" s="66">
        <v>24.9</v>
      </c>
      <c r="C247" s="66">
        <v>12.45</v>
      </c>
      <c r="D247" s="66">
        <v>0.682</v>
      </c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ht="15.75" customHeight="1">
      <c r="A248" s="66">
        <v>0.68</v>
      </c>
      <c r="B248" s="66">
        <v>25.0</v>
      </c>
      <c r="C248" s="66">
        <v>12.5</v>
      </c>
      <c r="D248" s="66">
        <v>0.68</v>
      </c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ht="15.75" customHeight="1">
      <c r="A249" s="66">
        <v>0.678</v>
      </c>
      <c r="B249" s="66">
        <v>25.1</v>
      </c>
      <c r="C249" s="66">
        <v>12.55</v>
      </c>
      <c r="D249" s="66">
        <v>0.678</v>
      </c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ht="15.75" customHeight="1">
      <c r="A250" s="66">
        <v>0.676</v>
      </c>
      <c r="B250" s="66">
        <v>25.2</v>
      </c>
      <c r="C250" s="66">
        <v>12.6</v>
      </c>
      <c r="D250" s="66">
        <v>0.676</v>
      </c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ht="15.75" customHeight="1">
      <c r="A251" s="66">
        <v>0.674</v>
      </c>
      <c r="B251" s="66">
        <v>25.3</v>
      </c>
      <c r="C251" s="66">
        <v>12.65</v>
      </c>
      <c r="D251" s="66">
        <v>0.674</v>
      </c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ht="15.75" customHeight="1">
      <c r="A252" s="66">
        <v>0.672</v>
      </c>
      <c r="B252" s="66">
        <v>25.4</v>
      </c>
      <c r="C252" s="66">
        <v>12.7</v>
      </c>
      <c r="D252" s="66">
        <v>0.672</v>
      </c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ht="15.75" customHeight="1">
      <c r="A253" s="71">
        <v>0.67</v>
      </c>
      <c r="B253" s="71">
        <v>25.5</v>
      </c>
      <c r="C253" s="71">
        <v>12.75</v>
      </c>
      <c r="D253" s="71">
        <v>0.67</v>
      </c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ht="15.75" customHeight="1">
      <c r="A254" s="66">
        <v>0.668</v>
      </c>
      <c r="B254" s="66">
        <v>25.65</v>
      </c>
      <c r="C254" s="66">
        <v>12.825</v>
      </c>
      <c r="D254" s="66">
        <v>0.668</v>
      </c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ht="15.75" customHeight="1">
      <c r="A255" s="66">
        <v>0.666</v>
      </c>
      <c r="B255" s="66">
        <v>25.8</v>
      </c>
      <c r="C255" s="66">
        <v>12.9</v>
      </c>
      <c r="D255" s="66">
        <v>0.666</v>
      </c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ht="15.75" customHeight="1">
      <c r="A256" s="66">
        <v>0.664</v>
      </c>
      <c r="B256" s="66">
        <v>25.95</v>
      </c>
      <c r="C256" s="66">
        <v>12.975</v>
      </c>
      <c r="D256" s="66">
        <v>0.664</v>
      </c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ht="15.75" customHeight="1">
      <c r="A257" s="66">
        <v>0.662</v>
      </c>
      <c r="B257" s="66">
        <v>26.1</v>
      </c>
      <c r="C257" s="66">
        <v>13.05</v>
      </c>
      <c r="D257" s="66">
        <v>0.662</v>
      </c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ht="15.75" customHeight="1">
      <c r="A258" s="66">
        <v>0.66</v>
      </c>
      <c r="B258" s="66">
        <v>26.25</v>
      </c>
      <c r="C258" s="66">
        <v>13.125</v>
      </c>
      <c r="D258" s="66">
        <v>0.66</v>
      </c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ht="15.75" customHeight="1">
      <c r="A259" s="66">
        <v>0.658</v>
      </c>
      <c r="B259" s="66">
        <v>26.4</v>
      </c>
      <c r="C259" s="66">
        <v>13.2</v>
      </c>
      <c r="D259" s="66">
        <v>0.658</v>
      </c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ht="15.75" customHeight="1">
      <c r="A260" s="66">
        <v>0.656</v>
      </c>
      <c r="B260" s="66">
        <v>26.55</v>
      </c>
      <c r="C260" s="66">
        <v>13.275</v>
      </c>
      <c r="D260" s="66">
        <v>0.656</v>
      </c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ht="15.75" customHeight="1">
      <c r="A261" s="66">
        <v>0.654</v>
      </c>
      <c r="B261" s="66">
        <v>26.7</v>
      </c>
      <c r="C261" s="66">
        <v>13.35</v>
      </c>
      <c r="D261" s="66">
        <v>0.654</v>
      </c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ht="15.75" customHeight="1">
      <c r="A262" s="66">
        <v>0.652</v>
      </c>
      <c r="B262" s="66">
        <v>26.85</v>
      </c>
      <c r="C262" s="66">
        <v>13.425</v>
      </c>
      <c r="D262" s="66">
        <v>0.652</v>
      </c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ht="15.75" customHeight="1">
      <c r="A263" s="71">
        <v>0.65</v>
      </c>
      <c r="B263" s="71">
        <v>27.0</v>
      </c>
      <c r="C263" s="71">
        <v>13.5</v>
      </c>
      <c r="D263" s="71">
        <v>0.65</v>
      </c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ht="15.75" customHeight="1">
      <c r="A264" s="66">
        <v>0.647</v>
      </c>
      <c r="B264" s="66">
        <v>27.2</v>
      </c>
      <c r="C264" s="66">
        <v>13.6</v>
      </c>
      <c r="D264" s="66">
        <v>0.647</v>
      </c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ht="15.75" customHeight="1">
      <c r="A265" s="66">
        <v>0.644</v>
      </c>
      <c r="B265" s="66">
        <v>27.4</v>
      </c>
      <c r="C265" s="66">
        <v>13.7</v>
      </c>
      <c r="D265" s="66">
        <v>0.644</v>
      </c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ht="15.75" customHeight="1">
      <c r="A266" s="66">
        <v>0.641</v>
      </c>
      <c r="B266" s="66">
        <v>27.6</v>
      </c>
      <c r="C266" s="66">
        <v>13.8</v>
      </c>
      <c r="D266" s="66">
        <v>0.641</v>
      </c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ht="15.75" customHeight="1">
      <c r="A267" s="66">
        <v>0.638</v>
      </c>
      <c r="B267" s="66">
        <v>27.8</v>
      </c>
      <c r="C267" s="66">
        <v>13.9</v>
      </c>
      <c r="D267" s="66">
        <v>0.638</v>
      </c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ht="15.75" customHeight="1">
      <c r="A268" s="66">
        <v>0.635</v>
      </c>
      <c r="B268" s="66">
        <v>28.0</v>
      </c>
      <c r="C268" s="66">
        <v>14.0</v>
      </c>
      <c r="D268" s="66">
        <v>0.635</v>
      </c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ht="15.75" customHeight="1">
      <c r="A269" s="66">
        <v>0.632</v>
      </c>
      <c r="B269" s="66">
        <v>28.2</v>
      </c>
      <c r="C269" s="66">
        <v>14.1</v>
      </c>
      <c r="D269" s="66">
        <v>0.632</v>
      </c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ht="15.75" customHeight="1">
      <c r="A270" s="66">
        <v>0.629</v>
      </c>
      <c r="B270" s="66">
        <v>28.4</v>
      </c>
      <c r="C270" s="66">
        <v>14.2</v>
      </c>
      <c r="D270" s="66">
        <v>0.629</v>
      </c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ht="15.75" customHeight="1">
      <c r="A271" s="66">
        <v>0.626</v>
      </c>
      <c r="B271" s="66">
        <v>28.6</v>
      </c>
      <c r="C271" s="66">
        <v>14.3</v>
      </c>
      <c r="D271" s="66">
        <v>0.626</v>
      </c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ht="15.75" customHeight="1">
      <c r="A272" s="66">
        <v>0.623</v>
      </c>
      <c r="B272" s="66">
        <v>28.8</v>
      </c>
      <c r="C272" s="66">
        <v>14.4</v>
      </c>
      <c r="D272" s="66">
        <v>0.623</v>
      </c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ht="15.75" customHeight="1">
      <c r="A273" s="71">
        <v>0.62</v>
      </c>
      <c r="B273" s="71">
        <v>29.0</v>
      </c>
      <c r="C273" s="71">
        <v>14.5</v>
      </c>
      <c r="D273" s="71">
        <v>0.62</v>
      </c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ht="15.75" customHeight="1">
      <c r="A274" s="66">
        <v>0.618</v>
      </c>
      <c r="B274" s="66">
        <v>29.2</v>
      </c>
      <c r="C274" s="66">
        <v>14.6</v>
      </c>
      <c r="D274" s="66">
        <v>0.618</v>
      </c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ht="15.75" customHeight="1">
      <c r="A275" s="66">
        <v>0.616</v>
      </c>
      <c r="B275" s="66">
        <v>29.4</v>
      </c>
      <c r="C275" s="66">
        <v>14.7</v>
      </c>
      <c r="D275" s="66">
        <v>0.616</v>
      </c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ht="15.75" customHeight="1">
      <c r="A276" s="66">
        <v>0.614</v>
      </c>
      <c r="B276" s="66">
        <v>29.6</v>
      </c>
      <c r="C276" s="66">
        <v>14.8</v>
      </c>
      <c r="D276" s="66">
        <v>0.614</v>
      </c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ht="15.75" customHeight="1">
      <c r="A277" s="66">
        <v>0.612</v>
      </c>
      <c r="B277" s="66">
        <v>29.8</v>
      </c>
      <c r="C277" s="66">
        <v>14.9</v>
      </c>
      <c r="D277" s="66">
        <v>0.612</v>
      </c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ht="15.75" customHeight="1">
      <c r="A278" s="66">
        <v>0.61</v>
      </c>
      <c r="B278" s="66">
        <v>30.0</v>
      </c>
      <c r="C278" s="66">
        <v>15.0</v>
      </c>
      <c r="D278" s="66">
        <v>0.61</v>
      </c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ht="15.75" customHeight="1">
      <c r="A279" s="66">
        <v>0.608</v>
      </c>
      <c r="B279" s="66">
        <v>30.2</v>
      </c>
      <c r="C279" s="66">
        <v>15.1</v>
      </c>
      <c r="D279" s="66">
        <v>0.608</v>
      </c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ht="15.75" customHeight="1">
      <c r="A280" s="66">
        <v>0.606</v>
      </c>
      <c r="B280" s="66">
        <v>30.4</v>
      </c>
      <c r="C280" s="66">
        <v>15.2</v>
      </c>
      <c r="D280" s="66">
        <v>0.606</v>
      </c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ht="15.75" customHeight="1">
      <c r="A281" s="66">
        <v>0.604</v>
      </c>
      <c r="B281" s="66">
        <v>30.6</v>
      </c>
      <c r="C281" s="66">
        <v>15.3</v>
      </c>
      <c r="D281" s="66">
        <v>0.604</v>
      </c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ht="15.75" customHeight="1">
      <c r="A282" s="66">
        <v>0.602</v>
      </c>
      <c r="B282" s="66">
        <v>30.8</v>
      </c>
      <c r="C282" s="66">
        <v>15.4</v>
      </c>
      <c r="D282" s="66">
        <v>0.602</v>
      </c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ht="15.75" customHeight="1">
      <c r="A283" s="71">
        <v>0.6</v>
      </c>
      <c r="B283" s="71">
        <v>31.0</v>
      </c>
      <c r="C283" s="71">
        <v>15.5</v>
      </c>
      <c r="D283" s="71">
        <v>0.6</v>
      </c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ht="15.75" customHeight="1">
      <c r="A284" s="66">
        <v>0.598</v>
      </c>
      <c r="B284" s="66">
        <v>31.2</v>
      </c>
      <c r="C284" s="66">
        <v>15.6</v>
      </c>
      <c r="D284" s="66">
        <v>0.598</v>
      </c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ht="15.75" customHeight="1">
      <c r="A285" s="66">
        <v>0.596</v>
      </c>
      <c r="B285" s="66">
        <v>31.4</v>
      </c>
      <c r="C285" s="66">
        <v>15.7</v>
      </c>
      <c r="D285" s="66">
        <v>0.596</v>
      </c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ht="15.75" customHeight="1">
      <c r="A286" s="66">
        <v>0.594</v>
      </c>
      <c r="B286" s="66">
        <v>31.6</v>
      </c>
      <c r="C286" s="66">
        <v>15.8</v>
      </c>
      <c r="D286" s="66">
        <v>0.594</v>
      </c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ht="15.75" customHeight="1">
      <c r="A287" s="66">
        <v>0.592</v>
      </c>
      <c r="B287" s="66">
        <v>31.8</v>
      </c>
      <c r="C287" s="66">
        <v>15.9</v>
      </c>
      <c r="D287" s="66">
        <v>0.592</v>
      </c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ht="15.75" customHeight="1">
      <c r="A288" s="66">
        <v>0.59</v>
      </c>
      <c r="B288" s="66">
        <v>32.0</v>
      </c>
      <c r="C288" s="66">
        <v>16.0</v>
      </c>
      <c r="D288" s="66">
        <v>0.59</v>
      </c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ht="15.75" customHeight="1">
      <c r="A289" s="66">
        <v>0.588</v>
      </c>
      <c r="B289" s="66">
        <v>32.2</v>
      </c>
      <c r="C289" s="66">
        <v>16.1</v>
      </c>
      <c r="D289" s="66">
        <v>0.588</v>
      </c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ht="15.75" customHeight="1">
      <c r="A290" s="66">
        <v>0.586</v>
      </c>
      <c r="B290" s="66">
        <v>32.4</v>
      </c>
      <c r="C290" s="66">
        <v>16.2</v>
      </c>
      <c r="D290" s="66">
        <v>0.586</v>
      </c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ht="15.75" customHeight="1">
      <c r="A291" s="66">
        <v>0.584</v>
      </c>
      <c r="B291" s="66">
        <v>32.6</v>
      </c>
      <c r="C291" s="66">
        <v>16.3</v>
      </c>
      <c r="D291" s="66">
        <v>0.584</v>
      </c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ht="15.75" customHeight="1">
      <c r="A292" s="66">
        <v>0.582</v>
      </c>
      <c r="B292" s="66">
        <v>32.8</v>
      </c>
      <c r="C292" s="66">
        <v>16.4</v>
      </c>
      <c r="D292" s="66">
        <v>0.582</v>
      </c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ht="15.75" customHeight="1">
      <c r="A293" s="71">
        <v>0.58</v>
      </c>
      <c r="B293" s="71">
        <v>33.0</v>
      </c>
      <c r="C293" s="71">
        <v>16.5</v>
      </c>
      <c r="D293" s="71">
        <v>0.58</v>
      </c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ht="15.75" customHeight="1">
      <c r="A294" s="66">
        <v>0.578</v>
      </c>
      <c r="B294" s="66">
        <v>33.2</v>
      </c>
      <c r="C294" s="66">
        <v>16.6</v>
      </c>
      <c r="D294" s="66">
        <v>0.578</v>
      </c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ht="15.75" customHeight="1">
      <c r="A295" s="66">
        <v>0.576</v>
      </c>
      <c r="B295" s="66">
        <v>33.4</v>
      </c>
      <c r="C295" s="66">
        <v>16.7</v>
      </c>
      <c r="D295" s="66">
        <v>0.576</v>
      </c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ht="15.75" customHeight="1">
      <c r="A296" s="66">
        <v>0.574</v>
      </c>
      <c r="B296" s="66">
        <v>33.6</v>
      </c>
      <c r="C296" s="66">
        <v>16.8</v>
      </c>
      <c r="D296" s="66">
        <v>0.574</v>
      </c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ht="15.75" customHeight="1">
      <c r="A297" s="66">
        <v>0.572</v>
      </c>
      <c r="B297" s="66">
        <v>33.8</v>
      </c>
      <c r="C297" s="66">
        <v>16.9</v>
      </c>
      <c r="D297" s="66">
        <v>0.572</v>
      </c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ht="15.75" customHeight="1">
      <c r="A298" s="66">
        <v>0.57</v>
      </c>
      <c r="B298" s="66">
        <v>34.0</v>
      </c>
      <c r="C298" s="66">
        <v>17.0</v>
      </c>
      <c r="D298" s="66">
        <v>0.57</v>
      </c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ht="15.75" customHeight="1">
      <c r="A299" s="66">
        <v>0.568</v>
      </c>
      <c r="B299" s="66">
        <v>34.2</v>
      </c>
      <c r="C299" s="66">
        <v>17.1</v>
      </c>
      <c r="D299" s="66">
        <v>0.568</v>
      </c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ht="15.75" customHeight="1">
      <c r="A300" s="66">
        <v>0.566</v>
      </c>
      <c r="B300" s="66">
        <v>34.4</v>
      </c>
      <c r="C300" s="66">
        <v>17.2</v>
      </c>
      <c r="D300" s="66">
        <v>0.566</v>
      </c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ht="15.75" customHeight="1">
      <c r="A301" s="66">
        <v>0.564</v>
      </c>
      <c r="B301" s="66">
        <v>34.6</v>
      </c>
      <c r="C301" s="66">
        <v>17.3</v>
      </c>
      <c r="D301" s="66">
        <v>0.564</v>
      </c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ht="15.75" customHeight="1">
      <c r="A302" s="66">
        <v>0.562</v>
      </c>
      <c r="B302" s="66">
        <v>34.8</v>
      </c>
      <c r="C302" s="66">
        <v>17.4</v>
      </c>
      <c r="D302" s="66">
        <v>0.562</v>
      </c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ht="15.75" customHeight="1">
      <c r="A303" s="71">
        <v>0.56</v>
      </c>
      <c r="B303" s="71">
        <v>35.0</v>
      </c>
      <c r="C303" s="71">
        <v>17.5</v>
      </c>
      <c r="D303" s="71">
        <v>0.56</v>
      </c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ht="15.75" customHeight="1">
      <c r="A304" s="66">
        <v>0.558</v>
      </c>
      <c r="B304" s="66">
        <v>35.2</v>
      </c>
      <c r="C304" s="66">
        <v>17.6</v>
      </c>
      <c r="D304" s="66">
        <v>0.558</v>
      </c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ht="15.75" customHeight="1">
      <c r="A305" s="66">
        <v>0.556</v>
      </c>
      <c r="B305" s="66">
        <v>35.4</v>
      </c>
      <c r="C305" s="66">
        <v>17.7</v>
      </c>
      <c r="D305" s="66">
        <v>0.556</v>
      </c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ht="15.75" customHeight="1">
      <c r="A306" s="66">
        <v>0.554</v>
      </c>
      <c r="B306" s="66">
        <v>35.6</v>
      </c>
      <c r="C306" s="66">
        <v>17.8</v>
      </c>
      <c r="D306" s="66">
        <v>0.554</v>
      </c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ht="15.75" customHeight="1">
      <c r="A307" s="66">
        <v>0.552</v>
      </c>
      <c r="B307" s="66">
        <v>35.8</v>
      </c>
      <c r="C307" s="66">
        <v>17.9</v>
      </c>
      <c r="D307" s="66">
        <v>0.552</v>
      </c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ht="15.75" customHeight="1">
      <c r="A308" s="66">
        <v>0.55</v>
      </c>
      <c r="B308" s="66">
        <v>36.0</v>
      </c>
      <c r="C308" s="66">
        <v>18.0</v>
      </c>
      <c r="D308" s="66">
        <v>0.55</v>
      </c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ht="15.75" customHeight="1">
      <c r="A309" s="66">
        <v>0.548</v>
      </c>
      <c r="B309" s="66">
        <v>36.2</v>
      </c>
      <c r="C309" s="66">
        <v>18.1</v>
      </c>
      <c r="D309" s="66">
        <v>0.548</v>
      </c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ht="15.75" customHeight="1">
      <c r="A310" s="66">
        <v>0.546</v>
      </c>
      <c r="B310" s="66">
        <v>36.4</v>
      </c>
      <c r="C310" s="66">
        <v>18.2</v>
      </c>
      <c r="D310" s="66">
        <v>0.546</v>
      </c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ht="15.75" customHeight="1">
      <c r="A311" s="66">
        <v>0.544</v>
      </c>
      <c r="B311" s="66">
        <v>36.6</v>
      </c>
      <c r="C311" s="66">
        <v>18.3</v>
      </c>
      <c r="D311" s="66">
        <v>0.544</v>
      </c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ht="15.75" customHeight="1">
      <c r="A312" s="66">
        <v>0.542</v>
      </c>
      <c r="B312" s="66">
        <v>36.8</v>
      </c>
      <c r="C312" s="66">
        <v>18.4</v>
      </c>
      <c r="D312" s="66">
        <v>0.542</v>
      </c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ht="15.75" customHeight="1">
      <c r="A313" s="71">
        <v>0.54</v>
      </c>
      <c r="B313" s="71">
        <v>37.0</v>
      </c>
      <c r="C313" s="71">
        <v>18.5</v>
      </c>
      <c r="D313" s="71">
        <v>0.54</v>
      </c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ht="15.75" customHeight="1">
      <c r="A314" s="66">
        <v>0.538</v>
      </c>
      <c r="B314" s="66">
        <v>37.2</v>
      </c>
      <c r="C314" s="66">
        <v>18.6</v>
      </c>
      <c r="D314" s="66">
        <v>0.538</v>
      </c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ht="15.75" customHeight="1">
      <c r="A315" s="66">
        <v>0.536</v>
      </c>
      <c r="B315" s="66">
        <v>37.4</v>
      </c>
      <c r="C315" s="66">
        <v>18.7</v>
      </c>
      <c r="D315" s="66">
        <v>0.536</v>
      </c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ht="15.75" customHeight="1">
      <c r="A316" s="66">
        <v>0.534</v>
      </c>
      <c r="B316" s="66">
        <v>37.6</v>
      </c>
      <c r="C316" s="66">
        <v>18.8</v>
      </c>
      <c r="D316" s="66">
        <v>0.534</v>
      </c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ht="15.75" customHeight="1">
      <c r="A317" s="66">
        <v>0.532</v>
      </c>
      <c r="B317" s="66">
        <v>37.8</v>
      </c>
      <c r="C317" s="66">
        <v>18.9</v>
      </c>
      <c r="D317" s="66">
        <v>0.532</v>
      </c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ht="15.75" customHeight="1">
      <c r="A318" s="66">
        <v>0.53</v>
      </c>
      <c r="B318" s="66">
        <v>38.0</v>
      </c>
      <c r="C318" s="66">
        <v>19.0</v>
      </c>
      <c r="D318" s="66">
        <v>0.53</v>
      </c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ht="15.75" customHeight="1">
      <c r="A319" s="66">
        <v>0.528</v>
      </c>
      <c r="B319" s="66">
        <v>38.2</v>
      </c>
      <c r="C319" s="66">
        <v>19.1</v>
      </c>
      <c r="D319" s="66">
        <v>0.528</v>
      </c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ht="15.75" customHeight="1">
      <c r="A320" s="66">
        <v>0.526</v>
      </c>
      <c r="B320" s="66">
        <v>38.4</v>
      </c>
      <c r="C320" s="66">
        <v>19.2</v>
      </c>
      <c r="D320" s="66">
        <v>0.526</v>
      </c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ht="15.75" customHeight="1">
      <c r="A321" s="66">
        <v>0.524</v>
      </c>
      <c r="B321" s="66">
        <v>38.6</v>
      </c>
      <c r="C321" s="66">
        <v>19.3</v>
      </c>
      <c r="D321" s="66">
        <v>0.524</v>
      </c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ht="15.75" customHeight="1">
      <c r="A322" s="66">
        <v>0.522</v>
      </c>
      <c r="B322" s="66">
        <v>38.8</v>
      </c>
      <c r="C322" s="66">
        <v>19.4</v>
      </c>
      <c r="D322" s="66">
        <v>0.522</v>
      </c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ht="15.75" customHeight="1">
      <c r="A323" s="71">
        <v>0.52</v>
      </c>
      <c r="B323" s="71">
        <v>39.0</v>
      </c>
      <c r="C323" s="71">
        <v>19.5</v>
      </c>
      <c r="D323" s="71">
        <v>0.52</v>
      </c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ht="15.75" customHeight="1">
      <c r="A324" s="66">
        <v>0.518</v>
      </c>
      <c r="B324" s="66">
        <v>39.2</v>
      </c>
      <c r="C324" s="66">
        <v>19.6</v>
      </c>
      <c r="D324" s="66">
        <v>0.518</v>
      </c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ht="15.75" customHeight="1">
      <c r="A325" s="66">
        <v>0.516</v>
      </c>
      <c r="B325" s="66">
        <v>39.4</v>
      </c>
      <c r="C325" s="66">
        <v>19.7</v>
      </c>
      <c r="D325" s="66">
        <v>0.516</v>
      </c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ht="15.75" customHeight="1">
      <c r="A326" s="66">
        <v>0.514</v>
      </c>
      <c r="B326" s="66">
        <v>39.6</v>
      </c>
      <c r="C326" s="66">
        <v>19.8</v>
      </c>
      <c r="D326" s="66">
        <v>0.514</v>
      </c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ht="15.75" customHeight="1">
      <c r="A327" s="66">
        <v>0.512</v>
      </c>
      <c r="B327" s="66">
        <v>39.8</v>
      </c>
      <c r="C327" s="66">
        <v>19.9</v>
      </c>
      <c r="D327" s="66">
        <v>0.512</v>
      </c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ht="15.75" customHeight="1">
      <c r="A328" s="66">
        <v>0.51</v>
      </c>
      <c r="B328" s="66">
        <v>40.0</v>
      </c>
      <c r="C328" s="66">
        <v>20.0</v>
      </c>
      <c r="D328" s="66">
        <v>0.51</v>
      </c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ht="15.75" customHeight="1">
      <c r="A329" s="66">
        <v>0.508</v>
      </c>
      <c r="B329" s="66">
        <v>40.2</v>
      </c>
      <c r="C329" s="66">
        <v>20.1</v>
      </c>
      <c r="D329" s="66">
        <v>0.508</v>
      </c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ht="15.75" customHeight="1">
      <c r="A330" s="66">
        <v>0.506</v>
      </c>
      <c r="B330" s="66">
        <v>40.4</v>
      </c>
      <c r="C330" s="66">
        <v>20.2</v>
      </c>
      <c r="D330" s="66">
        <v>0.506</v>
      </c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ht="15.75" customHeight="1">
      <c r="A331" s="66">
        <v>0.504</v>
      </c>
      <c r="B331" s="66">
        <v>40.6</v>
      </c>
      <c r="C331" s="66">
        <v>20.3</v>
      </c>
      <c r="D331" s="66">
        <v>0.504</v>
      </c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ht="15.75" customHeight="1">
      <c r="A332" s="66">
        <v>0.502</v>
      </c>
      <c r="B332" s="66">
        <v>40.8</v>
      </c>
      <c r="C332" s="66">
        <v>20.4</v>
      </c>
      <c r="D332" s="66">
        <v>0.502</v>
      </c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ht="15.75" customHeight="1">
      <c r="A333" s="71">
        <v>0.5</v>
      </c>
      <c r="B333" s="71">
        <v>41.0</v>
      </c>
      <c r="C333" s="71">
        <v>20.5</v>
      </c>
      <c r="D333" s="71">
        <v>0.5</v>
      </c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ht="15.75" customHeight="1">
      <c r="A334" s="66">
        <v>0.499</v>
      </c>
      <c r="B334" s="66">
        <v>41.2</v>
      </c>
      <c r="C334" s="66">
        <v>20.6</v>
      </c>
      <c r="D334" s="66">
        <v>0.499</v>
      </c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ht="15.75" customHeight="1">
      <c r="A335" s="66">
        <v>0.498</v>
      </c>
      <c r="B335" s="66">
        <v>41.4</v>
      </c>
      <c r="C335" s="66">
        <v>20.7</v>
      </c>
      <c r="D335" s="66">
        <v>0.498</v>
      </c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ht="15.75" customHeight="1">
      <c r="A336" s="66">
        <v>0.497</v>
      </c>
      <c r="B336" s="66">
        <v>41.6</v>
      </c>
      <c r="C336" s="66">
        <v>20.8</v>
      </c>
      <c r="D336" s="66">
        <v>0.497</v>
      </c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ht="15.75" customHeight="1">
      <c r="A337" s="66">
        <v>0.496</v>
      </c>
      <c r="B337" s="66">
        <v>41.8</v>
      </c>
      <c r="C337" s="66">
        <v>20.9</v>
      </c>
      <c r="D337" s="66">
        <v>0.496</v>
      </c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ht="15.75" customHeight="1">
      <c r="A338" s="66">
        <v>0.495</v>
      </c>
      <c r="B338" s="66">
        <v>42.0</v>
      </c>
      <c r="C338" s="66">
        <v>21.0</v>
      </c>
      <c r="D338" s="66">
        <v>0.495</v>
      </c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ht="15.75" customHeight="1">
      <c r="A339" s="66">
        <v>0.494</v>
      </c>
      <c r="B339" s="66">
        <v>42.2</v>
      </c>
      <c r="C339" s="66">
        <v>21.1</v>
      </c>
      <c r="D339" s="66">
        <v>0.494</v>
      </c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ht="15.75" customHeight="1">
      <c r="A340" s="66">
        <v>0.493</v>
      </c>
      <c r="B340" s="66">
        <v>42.4</v>
      </c>
      <c r="C340" s="66">
        <v>21.2</v>
      </c>
      <c r="D340" s="66">
        <v>0.493</v>
      </c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ht="15.75" customHeight="1">
      <c r="A341" s="66">
        <v>0.492</v>
      </c>
      <c r="B341" s="66">
        <v>42.6</v>
      </c>
      <c r="C341" s="66">
        <v>21.3</v>
      </c>
      <c r="D341" s="66">
        <v>0.492</v>
      </c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ht="15.75" customHeight="1">
      <c r="A342" s="66">
        <v>0.491</v>
      </c>
      <c r="B342" s="66">
        <v>42.8</v>
      </c>
      <c r="C342" s="66">
        <v>21.4</v>
      </c>
      <c r="D342" s="66">
        <v>0.491</v>
      </c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ht="15.75" customHeight="1">
      <c r="A343" s="71">
        <v>0.49</v>
      </c>
      <c r="B343" s="71">
        <v>43.0</v>
      </c>
      <c r="C343" s="71">
        <v>21.5</v>
      </c>
      <c r="D343" s="71">
        <v>0.49</v>
      </c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ht="15.75" customHeight="1">
      <c r="A344" s="66">
        <v>0.488</v>
      </c>
      <c r="B344" s="66">
        <v>43.2</v>
      </c>
      <c r="C344" s="66">
        <v>21.6</v>
      </c>
      <c r="D344" s="66">
        <v>0.488</v>
      </c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ht="15.75" customHeight="1">
      <c r="A345" s="66">
        <v>0.486</v>
      </c>
      <c r="B345" s="66">
        <v>43.4</v>
      </c>
      <c r="C345" s="66">
        <v>21.7</v>
      </c>
      <c r="D345" s="66">
        <v>0.486</v>
      </c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ht="15.75" customHeight="1">
      <c r="A346" s="66">
        <v>0.484</v>
      </c>
      <c r="B346" s="66">
        <v>43.6</v>
      </c>
      <c r="C346" s="66">
        <v>21.8</v>
      </c>
      <c r="D346" s="66">
        <v>0.484</v>
      </c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ht="15.75" customHeight="1">
      <c r="A347" s="66">
        <v>0.482</v>
      </c>
      <c r="B347" s="66">
        <v>43.8</v>
      </c>
      <c r="C347" s="66">
        <v>21.9</v>
      </c>
      <c r="D347" s="66">
        <v>0.482</v>
      </c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ht="15.75" customHeight="1">
      <c r="A348" s="66">
        <v>0.48</v>
      </c>
      <c r="B348" s="66">
        <v>44.0</v>
      </c>
      <c r="C348" s="66">
        <v>22.0</v>
      </c>
      <c r="D348" s="66">
        <v>0.48</v>
      </c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ht="15.75" customHeight="1">
      <c r="A349" s="66">
        <v>0.478</v>
      </c>
      <c r="B349" s="66">
        <v>44.2</v>
      </c>
      <c r="C349" s="66">
        <v>22.1</v>
      </c>
      <c r="D349" s="66">
        <v>0.478</v>
      </c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ht="15.75" customHeight="1">
      <c r="A350" s="66">
        <v>0.476</v>
      </c>
      <c r="B350" s="66">
        <v>44.4</v>
      </c>
      <c r="C350" s="66">
        <v>22.2</v>
      </c>
      <c r="D350" s="66">
        <v>0.476</v>
      </c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ht="15.75" customHeight="1">
      <c r="A351" s="66">
        <v>0.474</v>
      </c>
      <c r="B351" s="66">
        <v>44.6</v>
      </c>
      <c r="C351" s="66">
        <v>22.3</v>
      </c>
      <c r="D351" s="66">
        <v>0.474</v>
      </c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ht="15.75" customHeight="1">
      <c r="A352" s="66">
        <v>0.472</v>
      </c>
      <c r="B352" s="66">
        <v>44.8</v>
      </c>
      <c r="C352" s="66">
        <v>22.4</v>
      </c>
      <c r="D352" s="66">
        <v>0.472</v>
      </c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ht="15.75" customHeight="1">
      <c r="A353" s="71">
        <v>0.47</v>
      </c>
      <c r="B353" s="71">
        <v>45.0</v>
      </c>
      <c r="C353" s="71">
        <v>22.5</v>
      </c>
      <c r="D353" s="71">
        <v>0.47</v>
      </c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ht="15.75" customHeight="1">
      <c r="A354" s="66">
        <v>0.469</v>
      </c>
      <c r="B354" s="66">
        <v>45.2</v>
      </c>
      <c r="C354" s="66">
        <v>22.6</v>
      </c>
      <c r="D354" s="66">
        <v>0.469</v>
      </c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ht="15.75" customHeight="1">
      <c r="A355" s="66">
        <v>0.468</v>
      </c>
      <c r="B355" s="66">
        <v>45.4</v>
      </c>
      <c r="C355" s="66">
        <v>22.7</v>
      </c>
      <c r="D355" s="66">
        <v>0.468</v>
      </c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ht="15.75" customHeight="1">
      <c r="A356" s="66">
        <v>0.467</v>
      </c>
      <c r="B356" s="66">
        <v>45.6</v>
      </c>
      <c r="C356" s="66">
        <v>22.8</v>
      </c>
      <c r="D356" s="66">
        <v>0.467</v>
      </c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ht="15.75" customHeight="1">
      <c r="A357" s="66">
        <v>0.466</v>
      </c>
      <c r="B357" s="66">
        <v>45.8</v>
      </c>
      <c r="C357" s="66">
        <v>22.9</v>
      </c>
      <c r="D357" s="66">
        <v>0.466</v>
      </c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ht="15.75" customHeight="1">
      <c r="A358" s="66">
        <v>0.465</v>
      </c>
      <c r="B358" s="66">
        <v>46.0</v>
      </c>
      <c r="C358" s="66">
        <v>23.0</v>
      </c>
      <c r="D358" s="66">
        <v>0.465</v>
      </c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ht="15.75" customHeight="1">
      <c r="A359" s="66">
        <v>0.464</v>
      </c>
      <c r="B359" s="66">
        <v>46.2</v>
      </c>
      <c r="C359" s="66">
        <v>23.1</v>
      </c>
      <c r="D359" s="66">
        <v>0.464</v>
      </c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ht="15.75" customHeight="1">
      <c r="A360" s="66">
        <v>0.463</v>
      </c>
      <c r="B360" s="66">
        <v>46.4</v>
      </c>
      <c r="C360" s="66">
        <v>23.2</v>
      </c>
      <c r="D360" s="66">
        <v>0.463</v>
      </c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ht="15.75" customHeight="1">
      <c r="A361" s="66">
        <v>0.462</v>
      </c>
      <c r="B361" s="66">
        <v>46.6</v>
      </c>
      <c r="C361" s="66">
        <v>23.3</v>
      </c>
      <c r="D361" s="66">
        <v>0.462</v>
      </c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ht="15.75" customHeight="1">
      <c r="A362" s="66">
        <v>0.461</v>
      </c>
      <c r="B362" s="66">
        <v>46.8</v>
      </c>
      <c r="C362" s="66">
        <v>23.4</v>
      </c>
      <c r="D362" s="66">
        <v>0.461</v>
      </c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ht="15.75" customHeight="1">
      <c r="A363" s="71">
        <v>0.46</v>
      </c>
      <c r="B363" s="71">
        <v>47.0</v>
      </c>
      <c r="C363" s="71">
        <v>23.5</v>
      </c>
      <c r="D363" s="71">
        <v>0.46</v>
      </c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ht="15.75" customHeight="1">
      <c r="A364" s="66">
        <v>0.458</v>
      </c>
      <c r="B364" s="66">
        <v>47.2</v>
      </c>
      <c r="C364" s="66">
        <v>23.6</v>
      </c>
      <c r="D364" s="66">
        <v>0.458</v>
      </c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ht="15.75" customHeight="1">
      <c r="A365" s="66">
        <v>0.456</v>
      </c>
      <c r="B365" s="66">
        <v>47.4</v>
      </c>
      <c r="C365" s="66">
        <v>23.7</v>
      </c>
      <c r="D365" s="66">
        <v>0.456</v>
      </c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ht="15.75" customHeight="1">
      <c r="A366" s="66">
        <v>0.454</v>
      </c>
      <c r="B366" s="66">
        <v>47.6</v>
      </c>
      <c r="C366" s="66">
        <v>23.8</v>
      </c>
      <c r="D366" s="66">
        <v>0.454</v>
      </c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ht="15.75" customHeight="1">
      <c r="A367" s="66">
        <v>0.452</v>
      </c>
      <c r="B367" s="66">
        <v>47.8</v>
      </c>
      <c r="C367" s="66">
        <v>23.9</v>
      </c>
      <c r="D367" s="66">
        <v>0.452</v>
      </c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ht="15.75" customHeight="1">
      <c r="A368" s="66">
        <v>0.45</v>
      </c>
      <c r="B368" s="66">
        <v>48.0</v>
      </c>
      <c r="C368" s="66">
        <v>24.0</v>
      </c>
      <c r="D368" s="66">
        <v>0.45</v>
      </c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ht="15.75" customHeight="1">
      <c r="A369" s="66">
        <v>0.448</v>
      </c>
      <c r="B369" s="66">
        <v>48.2</v>
      </c>
      <c r="C369" s="66">
        <v>24.1</v>
      </c>
      <c r="D369" s="66">
        <v>0.448</v>
      </c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ht="15.75" customHeight="1">
      <c r="A370" s="66">
        <v>0.446</v>
      </c>
      <c r="B370" s="66">
        <v>48.4</v>
      </c>
      <c r="C370" s="66">
        <v>24.2</v>
      </c>
      <c r="D370" s="66">
        <v>0.446</v>
      </c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ht="15.75" customHeight="1">
      <c r="A371" s="66">
        <v>0.444</v>
      </c>
      <c r="B371" s="66">
        <v>48.6</v>
      </c>
      <c r="C371" s="66">
        <v>24.3</v>
      </c>
      <c r="D371" s="66">
        <v>0.444</v>
      </c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ht="15.75" customHeight="1">
      <c r="A372" s="66">
        <v>0.442</v>
      </c>
      <c r="B372" s="66">
        <v>48.8</v>
      </c>
      <c r="C372" s="66">
        <v>24.4</v>
      </c>
      <c r="D372" s="66">
        <v>0.442</v>
      </c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ht="15.75" customHeight="1">
      <c r="A373" s="71">
        <v>0.44</v>
      </c>
      <c r="B373" s="71">
        <v>49.0</v>
      </c>
      <c r="C373" s="71">
        <v>24.5</v>
      </c>
      <c r="D373" s="71">
        <v>0.44</v>
      </c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ht="15.75" customHeight="1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ht="15.75" customHeight="1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ht="15.75" customHeight="1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ht="15.75" customHeight="1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ht="15.75" customHeight="1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ht="15.75" customHeight="1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ht="15.75" customHeight="1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ht="15.75" customHeight="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ht="15.75" customHeight="1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ht="15.75" customHeight="1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ht="15.75" customHeight="1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ht="15.75" customHeight="1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ht="15.75" customHeight="1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ht="15.75" customHeight="1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ht="15.75" customHeight="1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ht="15.75" customHeight="1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ht="15.75" customHeight="1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ht="15.75" customHeight="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ht="15.75" customHeight="1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ht="15.75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ht="15.75" customHeight="1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ht="15.75" customHeight="1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ht="15.75" customHeight="1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ht="15.75" customHeight="1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ht="15.75" customHeight="1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ht="15.75" customHeight="1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ht="15.75" customHeight="1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ht="15.75" customHeight="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ht="15.75" customHeight="1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ht="15.75" customHeight="1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ht="15.75" customHeight="1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ht="15.75" customHeight="1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ht="15.75" customHeight="1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ht="15.75" customHeight="1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ht="15.75" customHeight="1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ht="15.75" customHeight="1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ht="15.7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ht="15.75" customHeight="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ht="15.7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ht="15.75" customHeight="1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ht="15.7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ht="15.75" customHeight="1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ht="15.75" customHeight="1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ht="15.75" customHeight="1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ht="15.75" customHeight="1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ht="15.75" customHeight="1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ht="15.75" customHeight="1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ht="15.75" customHeight="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ht="15.75" customHeight="1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ht="15.75" customHeight="1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ht="15.75" customHeight="1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ht="15.75" customHeight="1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ht="15.75" customHeight="1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ht="15.75" customHeight="1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ht="15.75" customHeight="1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ht="15.75" customHeight="1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ht="15.75" customHeight="1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ht="15.75" customHeight="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ht="15.75" customHeight="1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ht="15.75" customHeight="1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ht="15.75" customHeight="1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ht="15.75" customHeight="1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ht="15.75" customHeight="1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ht="15.75" customHeight="1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ht="15.75" customHeight="1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ht="15.75" customHeight="1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ht="15.75" customHeight="1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ht="15.75" customHeight="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ht="15.75" customHeight="1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ht="15.75" customHeight="1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ht="15.75" customHeight="1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ht="15.75" customHeight="1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ht="15.75" customHeight="1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ht="15.75" customHeight="1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ht="15.75" customHeight="1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ht="15.75" customHeight="1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ht="15.75" customHeight="1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ht="15.75" customHeight="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ht="15.75" customHeight="1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ht="15.75" customHeight="1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ht="15.75" customHeight="1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ht="15.75" customHeight="1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ht="15.75" customHeight="1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ht="15.75" customHeight="1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ht="15.75" customHeight="1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ht="15.75" customHeight="1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ht="15.75" customHeight="1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ht="15.75" customHeight="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ht="15.75" customHeight="1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ht="15.75" customHeight="1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ht="15.75" customHeight="1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ht="15.75" customHeight="1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ht="15.75" customHeight="1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ht="15.75" customHeight="1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ht="15.75" customHeight="1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ht="15.75" customHeight="1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ht="15.75" customHeight="1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ht="15.75" customHeight="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ht="15.75" customHeight="1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ht="15.75" customHeight="1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ht="15.75" customHeight="1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ht="15.75" customHeight="1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ht="15.75" customHeight="1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ht="15.75" customHeight="1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ht="15.75" customHeight="1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ht="15.75" customHeight="1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ht="15.75" customHeight="1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ht="15.75" customHeight="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ht="15.75" customHeight="1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ht="15.75" customHeight="1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ht="15.75" customHeight="1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ht="15.75" customHeight="1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ht="15.75" customHeight="1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ht="15.75" customHeight="1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ht="15.75" customHeight="1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ht="15.75" customHeight="1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ht="15.75" customHeight="1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ht="15.75" customHeight="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ht="15.75" customHeight="1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ht="15.75" customHeight="1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ht="15.75" customHeight="1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ht="15.75" customHeight="1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ht="15.75" customHeight="1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ht="15.75" customHeight="1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ht="15.75" customHeight="1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ht="15.75" customHeight="1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ht="15.75" customHeight="1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ht="15.75" customHeight="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ht="15.75" customHeight="1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ht="15.75" customHeight="1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ht="15.75" customHeight="1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ht="15.75" customHeight="1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ht="15.75" customHeight="1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ht="15.75" customHeight="1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ht="15.75" customHeight="1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ht="15.75" customHeight="1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ht="15.75" customHeight="1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ht="15.75" customHeight="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ht="15.75" customHeight="1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ht="15.75" customHeight="1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ht="15.75" customHeight="1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ht="15.75" customHeight="1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ht="15.75" customHeight="1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ht="15.75" customHeight="1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ht="15.75" customHeight="1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ht="15.75" customHeight="1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ht="15.75" customHeight="1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ht="15.75" customHeight="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ht="15.75" customHeight="1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ht="15.75" customHeight="1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ht="15.75" customHeight="1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ht="15.75" customHeight="1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ht="15.75" customHeight="1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ht="15.75" customHeight="1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ht="15.75" customHeight="1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ht="15.75" customHeight="1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ht="15.75" customHeight="1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ht="15.75" customHeight="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ht="15.75" customHeight="1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ht="15.75" customHeight="1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ht="15.75" customHeight="1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ht="15.75" customHeight="1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ht="15.75" customHeight="1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ht="15.75" customHeight="1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ht="15.75" customHeight="1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ht="15.75" customHeight="1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ht="15.75" customHeight="1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ht="15.75" customHeight="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ht="15.75" customHeight="1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ht="15.75" customHeight="1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ht="15.75" customHeight="1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ht="15.75" customHeight="1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ht="15.75" customHeight="1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ht="15.75" customHeight="1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ht="15.75" customHeight="1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ht="15.75" customHeight="1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ht="15.75" customHeight="1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ht="15.75" customHeight="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ht="15.75" customHeight="1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ht="15.75" customHeight="1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ht="15.75" customHeight="1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ht="15.75" customHeight="1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ht="15.75" customHeight="1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ht="15.75" customHeight="1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ht="15.75" customHeight="1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ht="15.75" customHeight="1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ht="15.75" customHeight="1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ht="15.75" customHeight="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ht="15.75" customHeight="1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ht="15.75" customHeight="1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ht="15.75" customHeight="1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ht="15.75" customHeight="1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ht="15.75" customHeight="1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ht="15.75" customHeight="1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ht="15.75" customHeight="1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ht="15.75" customHeight="1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ht="15.75" customHeight="1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ht="15.75" customHeight="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ht="15.75" customHeight="1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ht="15.75" customHeight="1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2026-03-30T09:52:32Z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